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Műszak\2024 Gréderezés\"/>
    </mc:Choice>
  </mc:AlternateContent>
  <xr:revisionPtr revIDLastSave="0" documentId="8_{3F235212-200B-49F4-9E35-A3584843D7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 - Belterület" sheetId="1" r:id="rId1"/>
    <sheet name="G - Bankháza" sheetId="2" r:id="rId2"/>
    <sheet name="G - Dunapart" sheetId="3" r:id="rId3"/>
    <sheet name="Kátyúzás" sheetId="6" r:id="rId4"/>
    <sheet name="SZUM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E4" i="6"/>
  <c r="F3" i="6"/>
  <c r="E3" i="6"/>
  <c r="F2" i="6"/>
  <c r="E2" i="6"/>
  <c r="E31" i="6" l="1"/>
  <c r="F31" i="6"/>
  <c r="F6" i="4" s="1"/>
  <c r="H3" i="6"/>
  <c r="G2" i="6"/>
  <c r="H2" i="6" s="1"/>
  <c r="G3" i="6"/>
  <c r="G4" i="6"/>
  <c r="H4" i="6" s="1"/>
  <c r="G5" i="6"/>
  <c r="H5" i="6" s="1"/>
  <c r="G6" i="6"/>
  <c r="H6" i="6" s="1"/>
  <c r="G7" i="6"/>
  <c r="H7" i="6" s="1"/>
  <c r="G8" i="6"/>
  <c r="H8" i="6" s="1"/>
  <c r="G9" i="6"/>
  <c r="H9" i="6" s="1"/>
  <c r="G10" i="6"/>
  <c r="H10" i="6" s="1"/>
  <c r="G11" i="6"/>
  <c r="H11" i="6" s="1"/>
  <c r="G12" i="6"/>
  <c r="H12" i="6" s="1"/>
  <c r="G13" i="6"/>
  <c r="H13" i="6" s="1"/>
  <c r="G14" i="6"/>
  <c r="H14" i="6" s="1"/>
  <c r="G15" i="6"/>
  <c r="G16" i="6"/>
  <c r="H16" i="6" s="1"/>
  <c r="G17" i="6"/>
  <c r="H17" i="6" s="1"/>
  <c r="G18" i="6"/>
  <c r="H18" i="6" s="1"/>
  <c r="G19" i="6"/>
  <c r="H19" i="6" s="1"/>
  <c r="G20" i="6"/>
  <c r="H20" i="6" s="1"/>
  <c r="G21" i="6"/>
  <c r="H21" i="6" s="1"/>
  <c r="G22" i="6"/>
  <c r="H22" i="6" s="1"/>
  <c r="G23" i="6"/>
  <c r="H23" i="6" s="1"/>
  <c r="G24" i="6"/>
  <c r="H24" i="6" s="1"/>
  <c r="G25" i="6"/>
  <c r="H25" i="6" s="1"/>
  <c r="G26" i="6"/>
  <c r="H26" i="6" s="1"/>
  <c r="G27" i="6"/>
  <c r="H27" i="6" s="1"/>
  <c r="G28" i="6"/>
  <c r="H28" i="6" s="1"/>
  <c r="G29" i="6"/>
  <c r="H29" i="6" s="1"/>
  <c r="G30" i="6"/>
  <c r="H15" i="6" l="1"/>
  <c r="G31" i="6"/>
  <c r="G6" i="4" s="1"/>
  <c r="H30" i="6"/>
  <c r="H31" i="6" l="1"/>
  <c r="H6" i="4" s="1"/>
  <c r="G7" i="1"/>
  <c r="G8" i="1"/>
  <c r="G9" i="1"/>
  <c r="G6" i="1"/>
  <c r="G10" i="3"/>
  <c r="G9" i="3"/>
  <c r="G8" i="3"/>
  <c r="G7" i="3"/>
  <c r="G6" i="3"/>
  <c r="G5" i="3"/>
  <c r="G4" i="3"/>
  <c r="G3" i="3"/>
  <c r="G2" i="3"/>
  <c r="G5" i="2"/>
  <c r="G4" i="2"/>
  <c r="G3" i="2"/>
  <c r="G2" i="2"/>
  <c r="H52" i="1"/>
  <c r="G3" i="1"/>
  <c r="G4" i="1"/>
  <c r="G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2" i="1"/>
  <c r="E5" i="2"/>
  <c r="H5" i="2" s="1"/>
  <c r="I5" i="2" s="1"/>
  <c r="J5" i="2" s="1"/>
  <c r="E4" i="2"/>
  <c r="H4" i="2" s="1"/>
  <c r="I4" i="2" s="1"/>
  <c r="J4" i="2" s="1"/>
  <c r="E3" i="2"/>
  <c r="H3" i="2" s="1"/>
  <c r="I3" i="2" s="1"/>
  <c r="J3" i="2" s="1"/>
  <c r="E2" i="2"/>
  <c r="H2" i="2" s="1"/>
  <c r="E3" i="3"/>
  <c r="H3" i="3" s="1"/>
  <c r="E4" i="3"/>
  <c r="H4" i="3" s="1"/>
  <c r="E5" i="3"/>
  <c r="H5" i="3" s="1"/>
  <c r="I5" i="3" s="1"/>
  <c r="E6" i="3"/>
  <c r="H6" i="3" s="1"/>
  <c r="E7" i="3"/>
  <c r="H7" i="3" s="1"/>
  <c r="E8" i="3"/>
  <c r="H8" i="3" s="1"/>
  <c r="E9" i="3"/>
  <c r="H9" i="3" s="1"/>
  <c r="I9" i="3" s="1"/>
  <c r="E10" i="3"/>
  <c r="H10" i="3" s="1"/>
  <c r="E2" i="3"/>
  <c r="H2" i="3" s="1"/>
  <c r="E52" i="1"/>
  <c r="D7" i="1"/>
  <c r="E54" i="1"/>
  <c r="H54" i="1" s="1"/>
  <c r="D40" i="1"/>
  <c r="H11" i="3" l="1"/>
  <c r="F5" i="4" s="1"/>
  <c r="G11" i="3"/>
  <c r="G6" i="2"/>
  <c r="H6" i="2"/>
  <c r="F4" i="4" s="1"/>
  <c r="G55" i="1"/>
  <c r="I4" i="3"/>
  <c r="J4" i="3" s="1"/>
  <c r="I8" i="3"/>
  <c r="J8" i="3" s="1"/>
  <c r="I3" i="3"/>
  <c r="J3" i="3" s="1"/>
  <c r="I7" i="3"/>
  <c r="I2" i="3"/>
  <c r="J5" i="3"/>
  <c r="I6" i="3"/>
  <c r="J6" i="3" s="1"/>
  <c r="J9" i="3"/>
  <c r="I10" i="3"/>
  <c r="J10" i="3" s="1"/>
  <c r="I2" i="2"/>
  <c r="J2" i="2" s="1"/>
  <c r="J6" i="2" s="1"/>
  <c r="H4" i="4" s="1"/>
  <c r="E4" i="4"/>
  <c r="I54" i="1"/>
  <c r="J54" i="1" s="1"/>
  <c r="I52" i="1"/>
  <c r="J52" i="1" s="1"/>
  <c r="E5" i="4"/>
  <c r="J2" i="3" l="1"/>
  <c r="I11" i="3"/>
  <c r="G5" i="4" s="1"/>
  <c r="J7" i="3"/>
  <c r="I6" i="2"/>
  <c r="G4" i="4" s="1"/>
  <c r="E3" i="1"/>
  <c r="H3" i="1" s="1"/>
  <c r="I3" i="1" s="1"/>
  <c r="J3" i="1" s="1"/>
  <c r="E4" i="1"/>
  <c r="H4" i="1" s="1"/>
  <c r="I4" i="1" s="1"/>
  <c r="J4" i="1" s="1"/>
  <c r="E5" i="1"/>
  <c r="H5" i="1" s="1"/>
  <c r="I5" i="1" s="1"/>
  <c r="J5" i="1" s="1"/>
  <c r="E6" i="1"/>
  <c r="H6" i="1" s="1"/>
  <c r="I6" i="1" s="1"/>
  <c r="J6" i="1" s="1"/>
  <c r="E7" i="1"/>
  <c r="H7" i="1" s="1"/>
  <c r="I7" i="1" s="1"/>
  <c r="J7" i="1" s="1"/>
  <c r="E8" i="1"/>
  <c r="H8" i="1" s="1"/>
  <c r="I8" i="1" s="1"/>
  <c r="J8" i="1" s="1"/>
  <c r="E9" i="1"/>
  <c r="H9" i="1" s="1"/>
  <c r="E10" i="1"/>
  <c r="H10" i="1" s="1"/>
  <c r="I10" i="1" s="1"/>
  <c r="J10" i="1" s="1"/>
  <c r="E11" i="1"/>
  <c r="H11" i="1" s="1"/>
  <c r="I11" i="1" s="1"/>
  <c r="J11" i="1" s="1"/>
  <c r="E12" i="1"/>
  <c r="H12" i="1" s="1"/>
  <c r="I12" i="1" s="1"/>
  <c r="J12" i="1" s="1"/>
  <c r="E13" i="1"/>
  <c r="H13" i="1" s="1"/>
  <c r="I13" i="1" s="1"/>
  <c r="J13" i="1" s="1"/>
  <c r="E14" i="1"/>
  <c r="H14" i="1" s="1"/>
  <c r="I14" i="1" s="1"/>
  <c r="J14" i="1" s="1"/>
  <c r="E15" i="1"/>
  <c r="H15" i="1" s="1"/>
  <c r="I15" i="1" s="1"/>
  <c r="J15" i="1" s="1"/>
  <c r="E16" i="1"/>
  <c r="H16" i="1" s="1"/>
  <c r="I16" i="1" s="1"/>
  <c r="J16" i="1" s="1"/>
  <c r="E17" i="1"/>
  <c r="H17" i="1" s="1"/>
  <c r="I17" i="1" s="1"/>
  <c r="J17" i="1" s="1"/>
  <c r="E18" i="1"/>
  <c r="H18" i="1" s="1"/>
  <c r="I18" i="1" s="1"/>
  <c r="J18" i="1" s="1"/>
  <c r="E19" i="1"/>
  <c r="H19" i="1" s="1"/>
  <c r="I19" i="1" s="1"/>
  <c r="J19" i="1" s="1"/>
  <c r="E20" i="1"/>
  <c r="H20" i="1" s="1"/>
  <c r="I20" i="1" s="1"/>
  <c r="J20" i="1" s="1"/>
  <c r="E21" i="1"/>
  <c r="H21" i="1" s="1"/>
  <c r="I21" i="1" s="1"/>
  <c r="J21" i="1" s="1"/>
  <c r="E22" i="1"/>
  <c r="H22" i="1" s="1"/>
  <c r="E23" i="1"/>
  <c r="H23" i="1" s="1"/>
  <c r="I23" i="1" s="1"/>
  <c r="J23" i="1" s="1"/>
  <c r="E24" i="1"/>
  <c r="H24" i="1" s="1"/>
  <c r="I24" i="1" s="1"/>
  <c r="J24" i="1" s="1"/>
  <c r="E25" i="1"/>
  <c r="H25" i="1" s="1"/>
  <c r="I25" i="1" s="1"/>
  <c r="J25" i="1" s="1"/>
  <c r="E26" i="1"/>
  <c r="H26" i="1" s="1"/>
  <c r="I26" i="1" s="1"/>
  <c r="J26" i="1" s="1"/>
  <c r="E27" i="1"/>
  <c r="H27" i="1" s="1"/>
  <c r="I27" i="1" s="1"/>
  <c r="J27" i="1" s="1"/>
  <c r="E28" i="1"/>
  <c r="H28" i="1" s="1"/>
  <c r="I28" i="1" s="1"/>
  <c r="J28" i="1" s="1"/>
  <c r="E29" i="1"/>
  <c r="H29" i="1" s="1"/>
  <c r="I29" i="1" s="1"/>
  <c r="J29" i="1" s="1"/>
  <c r="E30" i="1"/>
  <c r="H30" i="1" s="1"/>
  <c r="I30" i="1" s="1"/>
  <c r="J30" i="1" s="1"/>
  <c r="E31" i="1"/>
  <c r="H31" i="1" s="1"/>
  <c r="I31" i="1" s="1"/>
  <c r="J31" i="1" s="1"/>
  <c r="E32" i="1"/>
  <c r="H32" i="1" s="1"/>
  <c r="I32" i="1" s="1"/>
  <c r="J32" i="1" s="1"/>
  <c r="E33" i="1"/>
  <c r="H33" i="1" s="1"/>
  <c r="I33" i="1" s="1"/>
  <c r="J33" i="1" s="1"/>
  <c r="E34" i="1"/>
  <c r="H34" i="1" s="1"/>
  <c r="I34" i="1" s="1"/>
  <c r="J34" i="1" s="1"/>
  <c r="E35" i="1"/>
  <c r="H35" i="1" s="1"/>
  <c r="I35" i="1" s="1"/>
  <c r="J35" i="1" s="1"/>
  <c r="E36" i="1"/>
  <c r="H36" i="1" s="1"/>
  <c r="I36" i="1" s="1"/>
  <c r="J36" i="1" s="1"/>
  <c r="E37" i="1"/>
  <c r="H37" i="1" s="1"/>
  <c r="I37" i="1" s="1"/>
  <c r="J37" i="1" s="1"/>
  <c r="E38" i="1"/>
  <c r="H38" i="1" s="1"/>
  <c r="I38" i="1" s="1"/>
  <c r="J38" i="1" s="1"/>
  <c r="E39" i="1"/>
  <c r="H39" i="1" s="1"/>
  <c r="E40" i="1"/>
  <c r="H40" i="1" s="1"/>
  <c r="I40" i="1" s="1"/>
  <c r="J40" i="1" s="1"/>
  <c r="E41" i="1"/>
  <c r="H41" i="1" s="1"/>
  <c r="I41" i="1" s="1"/>
  <c r="J41" i="1" s="1"/>
  <c r="E42" i="1"/>
  <c r="H42" i="1" s="1"/>
  <c r="I42" i="1" s="1"/>
  <c r="J42" i="1" s="1"/>
  <c r="E43" i="1"/>
  <c r="H43" i="1" s="1"/>
  <c r="I43" i="1" s="1"/>
  <c r="J43" i="1" s="1"/>
  <c r="E44" i="1"/>
  <c r="H44" i="1" s="1"/>
  <c r="E45" i="1"/>
  <c r="H45" i="1" s="1"/>
  <c r="I45" i="1" s="1"/>
  <c r="J45" i="1" s="1"/>
  <c r="E46" i="1"/>
  <c r="H46" i="1" s="1"/>
  <c r="I46" i="1" s="1"/>
  <c r="J46" i="1" s="1"/>
  <c r="E47" i="1"/>
  <c r="H47" i="1" s="1"/>
  <c r="E48" i="1"/>
  <c r="H48" i="1" s="1"/>
  <c r="I48" i="1" s="1"/>
  <c r="J48" i="1" s="1"/>
  <c r="E49" i="1"/>
  <c r="H49" i="1" s="1"/>
  <c r="I49" i="1" s="1"/>
  <c r="J49" i="1" s="1"/>
  <c r="E50" i="1"/>
  <c r="H50" i="1" s="1"/>
  <c r="E51" i="1"/>
  <c r="H51" i="1" s="1"/>
  <c r="I51" i="1" s="1"/>
  <c r="J51" i="1" s="1"/>
  <c r="E53" i="1"/>
  <c r="H53" i="1" s="1"/>
  <c r="I53" i="1" s="1"/>
  <c r="J53" i="1" s="1"/>
  <c r="E2" i="1"/>
  <c r="H2" i="1" s="1"/>
  <c r="J11" i="3" l="1"/>
  <c r="H5" i="4" s="1"/>
  <c r="H55" i="1"/>
  <c r="F3" i="4" s="1"/>
  <c r="F7" i="4" s="1"/>
  <c r="I44" i="1"/>
  <c r="J44" i="1" s="1"/>
  <c r="I47" i="1"/>
  <c r="J47" i="1" s="1"/>
  <c r="I39" i="1"/>
  <c r="J39" i="1"/>
  <c r="I50" i="1"/>
  <c r="J50" i="1" s="1"/>
  <c r="I22" i="1"/>
  <c r="J22" i="1"/>
  <c r="I9" i="1"/>
  <c r="J9" i="1" s="1"/>
  <c r="I2" i="1"/>
  <c r="E3" i="4"/>
  <c r="J2" i="1" l="1"/>
  <c r="J55" i="1" s="1"/>
  <c r="H3" i="4" s="1"/>
  <c r="H7" i="4" s="1"/>
  <c r="I55" i="1"/>
  <c r="G3" i="4" s="1"/>
  <c r="G7" i="4" s="1"/>
</calcChain>
</file>

<file path=xl/sharedStrings.xml><?xml version="1.0" encoding="utf-8"?>
<sst xmlns="http://schemas.openxmlformats.org/spreadsheetml/2006/main" count="245" uniqueCount="119">
  <si>
    <t>Út neve</t>
  </si>
  <si>
    <t>Terület</t>
  </si>
  <si>
    <t>Duna utca</t>
  </si>
  <si>
    <t>Alma</t>
  </si>
  <si>
    <t>Völgyi út</t>
  </si>
  <si>
    <t>Liget utca</t>
  </si>
  <si>
    <t>Széchenyi köz</t>
  </si>
  <si>
    <t>Védgát utca</t>
  </si>
  <si>
    <t>Belterület</t>
  </si>
  <si>
    <t>Hajnal utca</t>
  </si>
  <si>
    <t>Tompa Mihály</t>
  </si>
  <si>
    <t>Arany János</t>
  </si>
  <si>
    <t>Jókai utca</t>
  </si>
  <si>
    <t>Széchenyi tér</t>
  </si>
  <si>
    <t>Lázár Vilmos utca</t>
  </si>
  <si>
    <t>Vágóhíd utca</t>
  </si>
  <si>
    <t>Kiss Ernő utca</t>
  </si>
  <si>
    <t>Lachner György utca</t>
  </si>
  <si>
    <t xml:space="preserve">Kiskun Farkas </t>
  </si>
  <si>
    <t>Daru</t>
  </si>
  <si>
    <t>Katona József</t>
  </si>
  <si>
    <t>Lehár Ferenc</t>
  </si>
  <si>
    <t>Váci Mihály utca</t>
  </si>
  <si>
    <t>Gaál Imre utca</t>
  </si>
  <si>
    <t>Kazinczy utca</t>
  </si>
  <si>
    <t>Erdély közök</t>
  </si>
  <si>
    <t>Klapka György utca</t>
  </si>
  <si>
    <t>Jedlik Ányos utca</t>
  </si>
  <si>
    <t>Nap utca</t>
  </si>
  <si>
    <t>Bethlen Gábor utca</t>
  </si>
  <si>
    <t>Magyar utca</t>
  </si>
  <si>
    <t>Ady Endre utca</t>
  </si>
  <si>
    <t>Homok utca</t>
  </si>
  <si>
    <t>Bajcsy-Zsilinszky utca</t>
  </si>
  <si>
    <t>Gábor Áron utca</t>
  </si>
  <si>
    <t>Zöldfa utca</t>
  </si>
  <si>
    <t>Szabadság utca</t>
  </si>
  <si>
    <t>Virág utca</t>
  </si>
  <si>
    <t>Mátyás király</t>
  </si>
  <si>
    <t>Petőfi Sándor utca</t>
  </si>
  <si>
    <t>Bányász utca</t>
  </si>
  <si>
    <t>Sárkány utca</t>
  </si>
  <si>
    <t>Bokréta utca</t>
  </si>
  <si>
    <t>Móra Ferenc utca</t>
  </si>
  <si>
    <t>Móricz Zsigmond utca</t>
  </si>
  <si>
    <t>Munkácsy Mihály utca</t>
  </si>
  <si>
    <t>Ifjúság utca</t>
  </si>
  <si>
    <t>Vihar utca</t>
  </si>
  <si>
    <t>Nyár utca</t>
  </si>
  <si>
    <t>Alkotmány utca</t>
  </si>
  <si>
    <t>Dr. Limbek Ferenc utca</t>
  </si>
  <si>
    <t>Liszt Ferenc utca</t>
  </si>
  <si>
    <t>Szélesség</t>
  </si>
  <si>
    <t>Hossz</t>
  </si>
  <si>
    <t>Gréderezendő felület</t>
  </si>
  <si>
    <t>Felsőkereszt utca</t>
  </si>
  <si>
    <t>Komposzttelep útja</t>
  </si>
  <si>
    <t>Hársfa utca</t>
  </si>
  <si>
    <t>Erkel Ferenc</t>
  </si>
  <si>
    <t>Dunapart</t>
  </si>
  <si>
    <t>Déli lejáró</t>
  </si>
  <si>
    <t>Vidra utca</t>
  </si>
  <si>
    <t>Bankháza</t>
  </si>
  <si>
    <t>Össz. M2</t>
  </si>
  <si>
    <t>Vitorlás utca</t>
  </si>
  <si>
    <t>Pipacs utca</t>
  </si>
  <si>
    <t>Hullám utca</t>
  </si>
  <si>
    <t>Tündér utca</t>
  </si>
  <si>
    <t>Mókus utca</t>
  </si>
  <si>
    <t>Tündér köz</t>
  </si>
  <si>
    <t>Harkály</t>
  </si>
  <si>
    <t>0682/3</t>
  </si>
  <si>
    <t>0682/17</t>
  </si>
  <si>
    <t>0682/84</t>
  </si>
  <si>
    <t>0682/5</t>
  </si>
  <si>
    <t>Körzet</t>
  </si>
  <si>
    <t>Utca</t>
  </si>
  <si>
    <t>Javítandó felület</t>
  </si>
  <si>
    <t>Belső terület</t>
  </si>
  <si>
    <t>Kert</t>
  </si>
  <si>
    <t>Dózsa-Határ</t>
  </si>
  <si>
    <t>Tátra</t>
  </si>
  <si>
    <t>Móricz Zsigmond</t>
  </si>
  <si>
    <t>Kinizsi</t>
  </si>
  <si>
    <t>Toldi</t>
  </si>
  <si>
    <t>Dobó</t>
  </si>
  <si>
    <t>Báthory</t>
  </si>
  <si>
    <t>Balaton</t>
  </si>
  <si>
    <t>Erkel</t>
  </si>
  <si>
    <t>Gábor Áron</t>
  </si>
  <si>
    <t>Munkácsy</t>
  </si>
  <si>
    <t>Hatház (Széchenyi térig)</t>
  </si>
  <si>
    <t>Széchenyi</t>
  </si>
  <si>
    <t>Kossuth</t>
  </si>
  <si>
    <t>Árpád</t>
  </si>
  <si>
    <t>Sellő</t>
  </si>
  <si>
    <t>Csendes</t>
  </si>
  <si>
    <t>Strandi</t>
  </si>
  <si>
    <t>Mol Kút</t>
  </si>
  <si>
    <t>Védgát</t>
  </si>
  <si>
    <t>Vörösmarty- Védgát</t>
  </si>
  <si>
    <t>Vörösmarty</t>
  </si>
  <si>
    <t>Aulich</t>
  </si>
  <si>
    <t>Kiss Ernő</t>
  </si>
  <si>
    <t>Volly</t>
  </si>
  <si>
    <t>Mikes</t>
  </si>
  <si>
    <t>Puhi</t>
  </si>
  <si>
    <t>Rákóczi</t>
  </si>
  <si>
    <t>Javítás típusa</t>
  </si>
  <si>
    <t>Kátyúzás</t>
  </si>
  <si>
    <t>Összesen nettó (Forint)</t>
  </si>
  <si>
    <t>ÁFA (Forint)</t>
  </si>
  <si>
    <t>Összesen bruttó (Forint)</t>
  </si>
  <si>
    <t>Összesen, ÁFA (Forint)</t>
  </si>
  <si>
    <t>Nettó egységár anyagpótlással (Forint/m2)</t>
  </si>
  <si>
    <t>Gréderezés és anyagpótlás</t>
  </si>
  <si>
    <t>Összesítő rész</t>
  </si>
  <si>
    <t>Nettó egységár szalagozássa (Forint/m2)</t>
  </si>
  <si>
    <t>Összesen: ÁFA (Forint)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</si>
</sst>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m2&quot;"/>
    <numFmt numFmtId="165" formatCode="_-* #,##0\ [$Ft-40E]_-;\-* #,##0\ [$Ft-40E]_-;_-* &quot;-&quot;??\ [$Ft-40E]_-;_-@_-"/>
    <numFmt numFmtId="166" formatCode="0.0&quot; fm&quot;"/>
    <numFmt numFmtId="167" formatCode="0.0&quot; m2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  <charset val="238"/>
    </font>
    <font>
      <sz val="9"/>
      <color theme="1"/>
      <name val="Courier New"/>
      <family val="3"/>
      <charset val="238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165" fontId="1" fillId="0" borderId="1" xfId="0" applyNumberFormat="1" applyFont="1" applyBorder="1"/>
    <xf numFmtId="165" fontId="1" fillId="0" borderId="2" xfId="0" applyNumberFormat="1" applyFont="1" applyBorder="1"/>
    <xf numFmtId="0" fontId="1" fillId="2" borderId="2" xfId="0" applyFont="1" applyFill="1" applyBorder="1"/>
    <xf numFmtId="166" fontId="1" fillId="2" borderId="2" xfId="0" applyNumberFormat="1" applyFont="1" applyFill="1" applyBorder="1"/>
    <xf numFmtId="164" fontId="1" fillId="2" borderId="2" xfId="0" applyNumberFormat="1" applyFont="1" applyFill="1" applyBorder="1"/>
    <xf numFmtId="0" fontId="1" fillId="2" borderId="1" xfId="0" applyFont="1" applyFill="1" applyBorder="1"/>
    <xf numFmtId="166" fontId="1" fillId="2" borderId="1" xfId="0" applyNumberFormat="1" applyFont="1" applyFill="1" applyBorder="1"/>
    <xf numFmtId="164" fontId="1" fillId="2" borderId="1" xfId="0" applyNumberFormat="1" applyFont="1" applyFill="1" applyBorder="1"/>
    <xf numFmtId="165" fontId="1" fillId="2" borderId="2" xfId="0" applyNumberFormat="1" applyFont="1" applyFill="1" applyBorder="1"/>
    <xf numFmtId="0" fontId="1" fillId="3" borderId="1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6" fontId="2" fillId="3" borderId="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67" fontId="2" fillId="3" borderId="4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/>
    <xf numFmtId="1" fontId="1" fillId="2" borderId="1" xfId="0" applyNumberFormat="1" applyFont="1" applyFill="1" applyBorder="1"/>
    <xf numFmtId="16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2" borderId="7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workbookViewId="0">
      <selection activeCell="N7" sqref="N7"/>
    </sheetView>
  </sheetViews>
  <sheetFormatPr defaultRowHeight="15" x14ac:dyDescent="0.25"/>
  <cols>
    <col min="1" max="1" width="15" customWidth="1"/>
    <col min="2" max="2" width="32.140625" customWidth="1"/>
    <col min="3" max="3" width="16.28515625" style="3" customWidth="1"/>
    <col min="4" max="4" width="14.42578125" style="3" customWidth="1"/>
    <col min="5" max="5" width="14.140625" style="1" customWidth="1"/>
    <col min="6" max="7" width="16.42578125" style="2" customWidth="1"/>
    <col min="8" max="8" width="32" style="2" customWidth="1"/>
    <col min="9" max="9" width="20.42578125" style="2" customWidth="1"/>
    <col min="10" max="10" width="26.85546875" style="2" customWidth="1"/>
  </cols>
  <sheetData>
    <row r="1" spans="1:10" s="23" customFormat="1" ht="36.75" thickBot="1" x14ac:dyDescent="0.3">
      <c r="A1" s="15" t="s">
        <v>1</v>
      </c>
      <c r="B1" s="16" t="s">
        <v>0</v>
      </c>
      <c r="C1" s="17" t="s">
        <v>52</v>
      </c>
      <c r="D1" s="17" t="s">
        <v>53</v>
      </c>
      <c r="E1" s="18" t="s">
        <v>54</v>
      </c>
      <c r="F1" s="19" t="s">
        <v>114</v>
      </c>
      <c r="G1" s="19" t="s">
        <v>111</v>
      </c>
      <c r="H1" s="19" t="s">
        <v>110</v>
      </c>
      <c r="I1" s="19" t="s">
        <v>113</v>
      </c>
      <c r="J1" s="19" t="s">
        <v>112</v>
      </c>
    </row>
    <row r="2" spans="1:10" x14ac:dyDescent="0.25">
      <c r="A2" s="7" t="s">
        <v>8</v>
      </c>
      <c r="B2" s="7" t="s">
        <v>2</v>
      </c>
      <c r="C2" s="8">
        <v>4</v>
      </c>
      <c r="D2" s="8">
        <v>220</v>
      </c>
      <c r="E2" s="9">
        <f>C2*D2</f>
        <v>880</v>
      </c>
      <c r="F2" s="6"/>
      <c r="G2" s="13">
        <f>(F2*1.27)-F2</f>
        <v>0</v>
      </c>
      <c r="H2" s="13">
        <f>+E2*F2</f>
        <v>0</v>
      </c>
      <c r="I2" s="13">
        <f>(H2*1.27)-H2</f>
        <v>0</v>
      </c>
      <c r="J2" s="13">
        <f>H2+I2</f>
        <v>0</v>
      </c>
    </row>
    <row r="3" spans="1:10" x14ac:dyDescent="0.25">
      <c r="A3" s="10" t="s">
        <v>8</v>
      </c>
      <c r="B3" s="10" t="s">
        <v>3</v>
      </c>
      <c r="C3" s="11">
        <v>3.7</v>
      </c>
      <c r="D3" s="11">
        <v>555</v>
      </c>
      <c r="E3" s="12">
        <f t="shared" ref="E3:E53" si="0">C3*D3</f>
        <v>2053.5</v>
      </c>
      <c r="F3" s="5"/>
      <c r="G3" s="13">
        <f t="shared" ref="G3:G54" si="1">(F3*1.27)-F3</f>
        <v>0</v>
      </c>
      <c r="H3" s="13">
        <f t="shared" ref="H3:H54" si="2">+E3*F3</f>
        <v>0</v>
      </c>
      <c r="I3" s="13">
        <f t="shared" ref="I3:I54" si="3">(H3*1.27)-H3</f>
        <v>0</v>
      </c>
      <c r="J3" s="13">
        <f t="shared" ref="J3:J54" si="4">H3+I3</f>
        <v>0</v>
      </c>
    </row>
    <row r="4" spans="1:10" x14ac:dyDescent="0.25">
      <c r="A4" s="10" t="s">
        <v>8</v>
      </c>
      <c r="B4" s="10" t="s">
        <v>4</v>
      </c>
      <c r="C4" s="11">
        <v>4.5</v>
      </c>
      <c r="D4" s="11">
        <v>708</v>
      </c>
      <c r="E4" s="12">
        <f t="shared" si="0"/>
        <v>3186</v>
      </c>
      <c r="F4" s="5"/>
      <c r="G4" s="13">
        <f t="shared" si="1"/>
        <v>0</v>
      </c>
      <c r="H4" s="13">
        <f t="shared" si="2"/>
        <v>0</v>
      </c>
      <c r="I4" s="13">
        <f t="shared" si="3"/>
        <v>0</v>
      </c>
      <c r="J4" s="13">
        <f t="shared" si="4"/>
        <v>0</v>
      </c>
    </row>
    <row r="5" spans="1:10" x14ac:dyDescent="0.25">
      <c r="A5" s="10" t="s">
        <v>8</v>
      </c>
      <c r="B5" s="10" t="s">
        <v>5</v>
      </c>
      <c r="C5" s="11">
        <v>3.3</v>
      </c>
      <c r="D5" s="11">
        <v>583</v>
      </c>
      <c r="E5" s="12">
        <f t="shared" si="0"/>
        <v>1923.8999999999999</v>
      </c>
      <c r="F5" s="6"/>
      <c r="G5" s="13">
        <f t="shared" si="1"/>
        <v>0</v>
      </c>
      <c r="H5" s="13">
        <f t="shared" si="2"/>
        <v>0</v>
      </c>
      <c r="I5" s="13">
        <f t="shared" si="3"/>
        <v>0</v>
      </c>
      <c r="J5" s="13">
        <f t="shared" si="4"/>
        <v>0</v>
      </c>
    </row>
    <row r="6" spans="1:10" x14ac:dyDescent="0.25">
      <c r="A6" s="10" t="s">
        <v>8</v>
      </c>
      <c r="B6" s="10" t="s">
        <v>6</v>
      </c>
      <c r="C6" s="11">
        <v>3</v>
      </c>
      <c r="D6" s="11">
        <v>231</v>
      </c>
      <c r="E6" s="12">
        <f t="shared" si="0"/>
        <v>693</v>
      </c>
      <c r="F6" s="5"/>
      <c r="G6" s="13">
        <f t="shared" si="1"/>
        <v>0</v>
      </c>
      <c r="H6" s="13">
        <f t="shared" si="2"/>
        <v>0</v>
      </c>
      <c r="I6" s="13">
        <f t="shared" si="3"/>
        <v>0</v>
      </c>
      <c r="J6" s="13">
        <f t="shared" si="4"/>
        <v>0</v>
      </c>
    </row>
    <row r="7" spans="1:10" x14ac:dyDescent="0.25">
      <c r="A7" s="10" t="s">
        <v>8</v>
      </c>
      <c r="B7" s="10" t="s">
        <v>7</v>
      </c>
      <c r="C7" s="11">
        <v>4.5</v>
      </c>
      <c r="D7" s="11">
        <f>122+261</f>
        <v>383</v>
      </c>
      <c r="E7" s="12">
        <f t="shared" si="0"/>
        <v>1723.5</v>
      </c>
      <c r="F7" s="5"/>
      <c r="G7" s="13">
        <f t="shared" si="1"/>
        <v>0</v>
      </c>
      <c r="H7" s="13">
        <f t="shared" si="2"/>
        <v>0</v>
      </c>
      <c r="I7" s="13">
        <f t="shared" si="3"/>
        <v>0</v>
      </c>
      <c r="J7" s="13">
        <f t="shared" si="4"/>
        <v>0</v>
      </c>
    </row>
    <row r="8" spans="1:10" x14ac:dyDescent="0.25">
      <c r="A8" s="10" t="s">
        <v>8</v>
      </c>
      <c r="B8" s="10" t="s">
        <v>9</v>
      </c>
      <c r="C8" s="11">
        <v>4</v>
      </c>
      <c r="D8" s="11">
        <v>258</v>
      </c>
      <c r="E8" s="12">
        <f t="shared" si="0"/>
        <v>1032</v>
      </c>
      <c r="F8" s="6"/>
      <c r="G8" s="13">
        <f t="shared" si="1"/>
        <v>0</v>
      </c>
      <c r="H8" s="13">
        <f t="shared" si="2"/>
        <v>0</v>
      </c>
      <c r="I8" s="13">
        <f t="shared" si="3"/>
        <v>0</v>
      </c>
      <c r="J8" s="13">
        <f t="shared" si="4"/>
        <v>0</v>
      </c>
    </row>
    <row r="9" spans="1:10" x14ac:dyDescent="0.25">
      <c r="A9" s="10" t="s">
        <v>8</v>
      </c>
      <c r="B9" s="10" t="s">
        <v>10</v>
      </c>
      <c r="C9" s="11">
        <v>3</v>
      </c>
      <c r="D9" s="11">
        <v>350</v>
      </c>
      <c r="E9" s="12">
        <f t="shared" si="0"/>
        <v>1050</v>
      </c>
      <c r="F9" s="5"/>
      <c r="G9" s="13">
        <f t="shared" si="1"/>
        <v>0</v>
      </c>
      <c r="H9" s="13">
        <f t="shared" si="2"/>
        <v>0</v>
      </c>
      <c r="I9" s="13">
        <f t="shared" si="3"/>
        <v>0</v>
      </c>
      <c r="J9" s="13">
        <f t="shared" si="4"/>
        <v>0</v>
      </c>
    </row>
    <row r="10" spans="1:10" x14ac:dyDescent="0.25">
      <c r="A10" s="10" t="s">
        <v>8</v>
      </c>
      <c r="B10" s="10" t="s">
        <v>11</v>
      </c>
      <c r="C10" s="11">
        <v>3</v>
      </c>
      <c r="D10" s="11">
        <v>350</v>
      </c>
      <c r="E10" s="12">
        <f t="shared" si="0"/>
        <v>1050</v>
      </c>
      <c r="F10" s="5"/>
      <c r="G10" s="13">
        <f t="shared" si="1"/>
        <v>0</v>
      </c>
      <c r="H10" s="13">
        <f t="shared" si="2"/>
        <v>0</v>
      </c>
      <c r="I10" s="13">
        <f t="shared" si="3"/>
        <v>0</v>
      </c>
      <c r="J10" s="13">
        <f t="shared" si="4"/>
        <v>0</v>
      </c>
    </row>
    <row r="11" spans="1:10" x14ac:dyDescent="0.25">
      <c r="A11" s="10" t="s">
        <v>8</v>
      </c>
      <c r="B11" s="10" t="s">
        <v>12</v>
      </c>
      <c r="C11" s="11">
        <v>4</v>
      </c>
      <c r="D11" s="11">
        <v>373</v>
      </c>
      <c r="E11" s="12">
        <f t="shared" si="0"/>
        <v>1492</v>
      </c>
      <c r="F11" s="6"/>
      <c r="G11" s="13">
        <f t="shared" si="1"/>
        <v>0</v>
      </c>
      <c r="H11" s="13">
        <f t="shared" si="2"/>
        <v>0</v>
      </c>
      <c r="I11" s="13">
        <f t="shared" si="3"/>
        <v>0</v>
      </c>
      <c r="J11" s="13">
        <f t="shared" si="4"/>
        <v>0</v>
      </c>
    </row>
    <row r="12" spans="1:10" x14ac:dyDescent="0.25">
      <c r="A12" s="10" t="s">
        <v>8</v>
      </c>
      <c r="B12" s="10" t="s">
        <v>13</v>
      </c>
      <c r="C12" s="11">
        <v>5</v>
      </c>
      <c r="D12" s="11">
        <v>190</v>
      </c>
      <c r="E12" s="12">
        <f t="shared" si="0"/>
        <v>950</v>
      </c>
      <c r="F12" s="5"/>
      <c r="G12" s="13">
        <f t="shared" si="1"/>
        <v>0</v>
      </c>
      <c r="H12" s="13">
        <f t="shared" si="2"/>
        <v>0</v>
      </c>
      <c r="I12" s="13">
        <f t="shared" si="3"/>
        <v>0</v>
      </c>
      <c r="J12" s="13">
        <f t="shared" si="4"/>
        <v>0</v>
      </c>
    </row>
    <row r="13" spans="1:10" x14ac:dyDescent="0.25">
      <c r="A13" s="10" t="s">
        <v>8</v>
      </c>
      <c r="B13" s="10" t="s">
        <v>14</v>
      </c>
      <c r="C13" s="11">
        <v>4.3</v>
      </c>
      <c r="D13" s="11">
        <v>407</v>
      </c>
      <c r="E13" s="12">
        <f t="shared" si="0"/>
        <v>1750.1</v>
      </c>
      <c r="F13" s="5"/>
      <c r="G13" s="13">
        <f t="shared" si="1"/>
        <v>0</v>
      </c>
      <c r="H13" s="13">
        <f t="shared" si="2"/>
        <v>0</v>
      </c>
      <c r="I13" s="13">
        <f t="shared" si="3"/>
        <v>0</v>
      </c>
      <c r="J13" s="13">
        <f t="shared" si="4"/>
        <v>0</v>
      </c>
    </row>
    <row r="14" spans="1:10" x14ac:dyDescent="0.25">
      <c r="A14" s="10" t="s">
        <v>8</v>
      </c>
      <c r="B14" s="10" t="s">
        <v>15</v>
      </c>
      <c r="C14" s="11">
        <v>4.5</v>
      </c>
      <c r="D14" s="11">
        <v>374</v>
      </c>
      <c r="E14" s="12">
        <f t="shared" si="0"/>
        <v>1683</v>
      </c>
      <c r="F14" s="6"/>
      <c r="G14" s="13">
        <f t="shared" si="1"/>
        <v>0</v>
      </c>
      <c r="H14" s="13">
        <f t="shared" si="2"/>
        <v>0</v>
      </c>
      <c r="I14" s="13">
        <f t="shared" si="3"/>
        <v>0</v>
      </c>
      <c r="J14" s="13">
        <f t="shared" si="4"/>
        <v>0</v>
      </c>
    </row>
    <row r="15" spans="1:10" x14ac:dyDescent="0.25">
      <c r="A15" s="10" t="s">
        <v>8</v>
      </c>
      <c r="B15" s="10" t="s">
        <v>16</v>
      </c>
      <c r="C15" s="11">
        <v>4.5</v>
      </c>
      <c r="D15" s="11">
        <v>107</v>
      </c>
      <c r="E15" s="12">
        <f t="shared" si="0"/>
        <v>481.5</v>
      </c>
      <c r="F15" s="5"/>
      <c r="G15" s="13">
        <f t="shared" si="1"/>
        <v>0</v>
      </c>
      <c r="H15" s="13">
        <f t="shared" si="2"/>
        <v>0</v>
      </c>
      <c r="I15" s="13">
        <f t="shared" si="3"/>
        <v>0</v>
      </c>
      <c r="J15" s="13">
        <f t="shared" si="4"/>
        <v>0</v>
      </c>
    </row>
    <row r="16" spans="1:10" x14ac:dyDescent="0.25">
      <c r="A16" s="10" t="s">
        <v>8</v>
      </c>
      <c r="B16" s="10" t="s">
        <v>17</v>
      </c>
      <c r="C16" s="11">
        <v>4.5</v>
      </c>
      <c r="D16" s="11">
        <v>405</v>
      </c>
      <c r="E16" s="12">
        <f t="shared" si="0"/>
        <v>1822.5</v>
      </c>
      <c r="F16" s="5"/>
      <c r="G16" s="13">
        <f t="shared" si="1"/>
        <v>0</v>
      </c>
      <c r="H16" s="13">
        <f t="shared" si="2"/>
        <v>0</v>
      </c>
      <c r="I16" s="13">
        <f t="shared" si="3"/>
        <v>0</v>
      </c>
      <c r="J16" s="13">
        <f t="shared" si="4"/>
        <v>0</v>
      </c>
    </row>
    <row r="17" spans="1:10" x14ac:dyDescent="0.25">
      <c r="A17" s="10" t="s">
        <v>8</v>
      </c>
      <c r="B17" s="10" t="s">
        <v>57</v>
      </c>
      <c r="C17" s="11">
        <v>4.5</v>
      </c>
      <c r="D17" s="11">
        <v>60</v>
      </c>
      <c r="E17" s="12">
        <f t="shared" si="0"/>
        <v>270</v>
      </c>
      <c r="F17" s="6"/>
      <c r="G17" s="13">
        <f t="shared" si="1"/>
        <v>0</v>
      </c>
      <c r="H17" s="13">
        <f t="shared" si="2"/>
        <v>0</v>
      </c>
      <c r="I17" s="13">
        <f t="shared" si="3"/>
        <v>0</v>
      </c>
      <c r="J17" s="13">
        <f t="shared" si="4"/>
        <v>0</v>
      </c>
    </row>
    <row r="18" spans="1:10" x14ac:dyDescent="0.25">
      <c r="A18" s="10" t="s">
        <v>8</v>
      </c>
      <c r="B18" s="10" t="s">
        <v>18</v>
      </c>
      <c r="C18" s="11">
        <v>4.5</v>
      </c>
      <c r="D18" s="11">
        <v>170</v>
      </c>
      <c r="E18" s="12">
        <f t="shared" si="0"/>
        <v>765</v>
      </c>
      <c r="F18" s="5"/>
      <c r="G18" s="13">
        <f t="shared" si="1"/>
        <v>0</v>
      </c>
      <c r="H18" s="13">
        <f t="shared" si="2"/>
        <v>0</v>
      </c>
      <c r="I18" s="13">
        <f t="shared" si="3"/>
        <v>0</v>
      </c>
      <c r="J18" s="13">
        <f t="shared" si="4"/>
        <v>0</v>
      </c>
    </row>
    <row r="19" spans="1:10" x14ac:dyDescent="0.25">
      <c r="A19" s="10" t="s">
        <v>8</v>
      </c>
      <c r="B19" s="10" t="s">
        <v>19</v>
      </c>
      <c r="C19" s="11">
        <v>4.5</v>
      </c>
      <c r="D19" s="11">
        <v>162</v>
      </c>
      <c r="E19" s="12">
        <f t="shared" si="0"/>
        <v>729</v>
      </c>
      <c r="F19" s="5"/>
      <c r="G19" s="13">
        <f t="shared" si="1"/>
        <v>0</v>
      </c>
      <c r="H19" s="13">
        <f t="shared" si="2"/>
        <v>0</v>
      </c>
      <c r="I19" s="13">
        <f t="shared" si="3"/>
        <v>0</v>
      </c>
      <c r="J19" s="13">
        <f t="shared" si="4"/>
        <v>0</v>
      </c>
    </row>
    <row r="20" spans="1:10" x14ac:dyDescent="0.25">
      <c r="A20" s="10" t="s">
        <v>8</v>
      </c>
      <c r="B20" s="10" t="s">
        <v>20</v>
      </c>
      <c r="C20" s="11">
        <v>4.5</v>
      </c>
      <c r="D20" s="11">
        <v>206</v>
      </c>
      <c r="E20" s="12">
        <f t="shared" si="0"/>
        <v>927</v>
      </c>
      <c r="F20" s="6"/>
      <c r="G20" s="13">
        <f t="shared" si="1"/>
        <v>0</v>
      </c>
      <c r="H20" s="13">
        <f t="shared" si="2"/>
        <v>0</v>
      </c>
      <c r="I20" s="13">
        <f t="shared" si="3"/>
        <v>0</v>
      </c>
      <c r="J20" s="13">
        <f t="shared" si="4"/>
        <v>0</v>
      </c>
    </row>
    <row r="21" spans="1:10" x14ac:dyDescent="0.25">
      <c r="A21" s="10" t="s">
        <v>8</v>
      </c>
      <c r="B21" s="10" t="s">
        <v>21</v>
      </c>
      <c r="C21" s="11">
        <v>5</v>
      </c>
      <c r="D21" s="11">
        <v>746</v>
      </c>
      <c r="E21" s="12">
        <f t="shared" si="0"/>
        <v>3730</v>
      </c>
      <c r="F21" s="5"/>
      <c r="G21" s="13">
        <f t="shared" si="1"/>
        <v>0</v>
      </c>
      <c r="H21" s="13">
        <f t="shared" si="2"/>
        <v>0</v>
      </c>
      <c r="I21" s="13">
        <f t="shared" si="3"/>
        <v>0</v>
      </c>
      <c r="J21" s="13">
        <f t="shared" si="4"/>
        <v>0</v>
      </c>
    </row>
    <row r="22" spans="1:10" x14ac:dyDescent="0.25">
      <c r="A22" s="10" t="s">
        <v>8</v>
      </c>
      <c r="B22" s="10" t="s">
        <v>22</v>
      </c>
      <c r="C22" s="11">
        <v>4.5</v>
      </c>
      <c r="D22" s="11">
        <v>205</v>
      </c>
      <c r="E22" s="12">
        <f t="shared" si="0"/>
        <v>922.5</v>
      </c>
      <c r="F22" s="5"/>
      <c r="G22" s="13">
        <f t="shared" si="1"/>
        <v>0</v>
      </c>
      <c r="H22" s="13">
        <f t="shared" si="2"/>
        <v>0</v>
      </c>
      <c r="I22" s="13">
        <f t="shared" si="3"/>
        <v>0</v>
      </c>
      <c r="J22" s="13">
        <f t="shared" si="4"/>
        <v>0</v>
      </c>
    </row>
    <row r="23" spans="1:10" x14ac:dyDescent="0.25">
      <c r="A23" s="10" t="s">
        <v>8</v>
      </c>
      <c r="B23" s="10" t="s">
        <v>23</v>
      </c>
      <c r="C23" s="11">
        <v>4.5</v>
      </c>
      <c r="D23" s="11">
        <v>283</v>
      </c>
      <c r="E23" s="12">
        <f t="shared" si="0"/>
        <v>1273.5</v>
      </c>
      <c r="F23" s="6"/>
      <c r="G23" s="13">
        <f t="shared" si="1"/>
        <v>0</v>
      </c>
      <c r="H23" s="13">
        <f t="shared" si="2"/>
        <v>0</v>
      </c>
      <c r="I23" s="13">
        <f t="shared" si="3"/>
        <v>0</v>
      </c>
      <c r="J23" s="13">
        <f t="shared" si="4"/>
        <v>0</v>
      </c>
    </row>
    <row r="24" spans="1:10" x14ac:dyDescent="0.25">
      <c r="A24" s="10" t="s">
        <v>8</v>
      </c>
      <c r="B24" s="10" t="s">
        <v>24</v>
      </c>
      <c r="C24" s="11">
        <v>4.5</v>
      </c>
      <c r="D24" s="11">
        <v>188</v>
      </c>
      <c r="E24" s="12">
        <f t="shared" si="0"/>
        <v>846</v>
      </c>
      <c r="F24" s="5"/>
      <c r="G24" s="13">
        <f t="shared" si="1"/>
        <v>0</v>
      </c>
      <c r="H24" s="13">
        <f t="shared" si="2"/>
        <v>0</v>
      </c>
      <c r="I24" s="13">
        <f t="shared" si="3"/>
        <v>0</v>
      </c>
      <c r="J24" s="13">
        <f t="shared" si="4"/>
        <v>0</v>
      </c>
    </row>
    <row r="25" spans="1:10" x14ac:dyDescent="0.25">
      <c r="A25" s="10" t="s">
        <v>8</v>
      </c>
      <c r="B25" s="10" t="s">
        <v>25</v>
      </c>
      <c r="C25" s="11">
        <v>3</v>
      </c>
      <c r="D25" s="11">
        <v>317</v>
      </c>
      <c r="E25" s="12">
        <f t="shared" si="0"/>
        <v>951</v>
      </c>
      <c r="F25" s="5"/>
      <c r="G25" s="13">
        <f t="shared" si="1"/>
        <v>0</v>
      </c>
      <c r="H25" s="13">
        <f t="shared" si="2"/>
        <v>0</v>
      </c>
      <c r="I25" s="13">
        <f t="shared" si="3"/>
        <v>0</v>
      </c>
      <c r="J25" s="13">
        <f t="shared" si="4"/>
        <v>0</v>
      </c>
    </row>
    <row r="26" spans="1:10" x14ac:dyDescent="0.25">
      <c r="A26" s="10" t="s">
        <v>8</v>
      </c>
      <c r="B26" s="10" t="s">
        <v>26</v>
      </c>
      <c r="C26" s="11">
        <v>4.5</v>
      </c>
      <c r="D26" s="11">
        <v>270</v>
      </c>
      <c r="E26" s="12">
        <f t="shared" si="0"/>
        <v>1215</v>
      </c>
      <c r="F26" s="6"/>
      <c r="G26" s="13">
        <f t="shared" si="1"/>
        <v>0</v>
      </c>
      <c r="H26" s="13">
        <f t="shared" si="2"/>
        <v>0</v>
      </c>
      <c r="I26" s="13">
        <f t="shared" si="3"/>
        <v>0</v>
      </c>
      <c r="J26" s="13">
        <f t="shared" si="4"/>
        <v>0</v>
      </c>
    </row>
    <row r="27" spans="1:10" x14ac:dyDescent="0.25">
      <c r="A27" s="10" t="s">
        <v>8</v>
      </c>
      <c r="B27" s="10" t="s">
        <v>28</v>
      </c>
      <c r="C27" s="11">
        <v>5</v>
      </c>
      <c r="D27" s="11">
        <v>204</v>
      </c>
      <c r="E27" s="12">
        <f t="shared" si="0"/>
        <v>1020</v>
      </c>
      <c r="F27" s="5"/>
      <c r="G27" s="13">
        <f t="shared" si="1"/>
        <v>0</v>
      </c>
      <c r="H27" s="13">
        <f t="shared" si="2"/>
        <v>0</v>
      </c>
      <c r="I27" s="13">
        <f t="shared" si="3"/>
        <v>0</v>
      </c>
      <c r="J27" s="13">
        <f t="shared" si="4"/>
        <v>0</v>
      </c>
    </row>
    <row r="28" spans="1:10" x14ac:dyDescent="0.25">
      <c r="A28" s="10" t="s">
        <v>8</v>
      </c>
      <c r="B28" s="10" t="s">
        <v>27</v>
      </c>
      <c r="C28" s="11">
        <v>3.7</v>
      </c>
      <c r="D28" s="11">
        <v>172</v>
      </c>
      <c r="E28" s="12">
        <f t="shared" si="0"/>
        <v>636.4</v>
      </c>
      <c r="F28" s="5"/>
      <c r="G28" s="13">
        <f t="shared" si="1"/>
        <v>0</v>
      </c>
      <c r="H28" s="13">
        <f t="shared" si="2"/>
        <v>0</v>
      </c>
      <c r="I28" s="13">
        <f t="shared" si="3"/>
        <v>0</v>
      </c>
      <c r="J28" s="13">
        <f t="shared" si="4"/>
        <v>0</v>
      </c>
    </row>
    <row r="29" spans="1:10" x14ac:dyDescent="0.25">
      <c r="A29" s="10" t="s">
        <v>8</v>
      </c>
      <c r="B29" s="10" t="s">
        <v>29</v>
      </c>
      <c r="C29" s="11">
        <v>3.6</v>
      </c>
      <c r="D29" s="11">
        <v>714</v>
      </c>
      <c r="E29" s="12">
        <f t="shared" si="0"/>
        <v>2570.4</v>
      </c>
      <c r="F29" s="6"/>
      <c r="G29" s="13">
        <f t="shared" si="1"/>
        <v>0</v>
      </c>
      <c r="H29" s="13">
        <f t="shared" si="2"/>
        <v>0</v>
      </c>
      <c r="I29" s="13">
        <f t="shared" si="3"/>
        <v>0</v>
      </c>
      <c r="J29" s="13">
        <f t="shared" si="4"/>
        <v>0</v>
      </c>
    </row>
    <row r="30" spans="1:10" x14ac:dyDescent="0.25">
      <c r="A30" s="10" t="s">
        <v>8</v>
      </c>
      <c r="B30" s="10" t="s">
        <v>56</v>
      </c>
      <c r="C30" s="11">
        <v>5</v>
      </c>
      <c r="D30" s="11">
        <v>770</v>
      </c>
      <c r="E30" s="12">
        <f t="shared" si="0"/>
        <v>3850</v>
      </c>
      <c r="F30" s="5"/>
      <c r="G30" s="13">
        <f t="shared" si="1"/>
        <v>0</v>
      </c>
      <c r="H30" s="13">
        <f t="shared" si="2"/>
        <v>0</v>
      </c>
      <c r="I30" s="13">
        <f t="shared" si="3"/>
        <v>0</v>
      </c>
      <c r="J30" s="13">
        <f t="shared" si="4"/>
        <v>0</v>
      </c>
    </row>
    <row r="31" spans="1:10" x14ac:dyDescent="0.25">
      <c r="A31" s="10" t="s">
        <v>8</v>
      </c>
      <c r="B31" s="10" t="s">
        <v>30</v>
      </c>
      <c r="C31" s="11">
        <v>4.5</v>
      </c>
      <c r="D31" s="11">
        <v>204</v>
      </c>
      <c r="E31" s="12">
        <f t="shared" si="0"/>
        <v>918</v>
      </c>
      <c r="F31" s="5"/>
      <c r="G31" s="13">
        <f t="shared" si="1"/>
        <v>0</v>
      </c>
      <c r="H31" s="13">
        <f t="shared" si="2"/>
        <v>0</v>
      </c>
      <c r="I31" s="13">
        <f t="shared" si="3"/>
        <v>0</v>
      </c>
      <c r="J31" s="13">
        <f t="shared" si="4"/>
        <v>0</v>
      </c>
    </row>
    <row r="32" spans="1:10" x14ac:dyDescent="0.25">
      <c r="A32" s="10" t="s">
        <v>8</v>
      </c>
      <c r="B32" s="10" t="s">
        <v>31</v>
      </c>
      <c r="C32" s="11">
        <v>4.5</v>
      </c>
      <c r="D32" s="11">
        <v>250</v>
      </c>
      <c r="E32" s="12">
        <f t="shared" si="0"/>
        <v>1125</v>
      </c>
      <c r="F32" s="6"/>
      <c r="G32" s="13">
        <f t="shared" si="1"/>
        <v>0</v>
      </c>
      <c r="H32" s="13">
        <f t="shared" si="2"/>
        <v>0</v>
      </c>
      <c r="I32" s="13">
        <f t="shared" si="3"/>
        <v>0</v>
      </c>
      <c r="J32" s="13">
        <f t="shared" si="4"/>
        <v>0</v>
      </c>
    </row>
    <row r="33" spans="1:10" x14ac:dyDescent="0.25">
      <c r="A33" s="10" t="s">
        <v>8</v>
      </c>
      <c r="B33" s="10" t="s">
        <v>32</v>
      </c>
      <c r="C33" s="11">
        <v>4</v>
      </c>
      <c r="D33" s="11">
        <v>320</v>
      </c>
      <c r="E33" s="12">
        <f t="shared" si="0"/>
        <v>1280</v>
      </c>
      <c r="F33" s="5"/>
      <c r="G33" s="13">
        <f t="shared" si="1"/>
        <v>0</v>
      </c>
      <c r="H33" s="13">
        <f t="shared" si="2"/>
        <v>0</v>
      </c>
      <c r="I33" s="13">
        <f t="shared" si="3"/>
        <v>0</v>
      </c>
      <c r="J33" s="13">
        <f t="shared" si="4"/>
        <v>0</v>
      </c>
    </row>
    <row r="34" spans="1:10" x14ac:dyDescent="0.25">
      <c r="A34" s="10" t="s">
        <v>8</v>
      </c>
      <c r="B34" s="10" t="s">
        <v>33</v>
      </c>
      <c r="C34" s="11">
        <v>4</v>
      </c>
      <c r="D34" s="11">
        <v>230</v>
      </c>
      <c r="E34" s="12">
        <f t="shared" si="0"/>
        <v>920</v>
      </c>
      <c r="F34" s="5"/>
      <c r="G34" s="13">
        <f t="shared" si="1"/>
        <v>0</v>
      </c>
      <c r="H34" s="13">
        <f t="shared" si="2"/>
        <v>0</v>
      </c>
      <c r="I34" s="13">
        <f t="shared" si="3"/>
        <v>0</v>
      </c>
      <c r="J34" s="13">
        <f t="shared" si="4"/>
        <v>0</v>
      </c>
    </row>
    <row r="35" spans="1:10" x14ac:dyDescent="0.25">
      <c r="A35" s="10" t="s">
        <v>8</v>
      </c>
      <c r="B35" s="10" t="s">
        <v>34</v>
      </c>
      <c r="C35" s="11">
        <v>4</v>
      </c>
      <c r="D35" s="11">
        <v>217</v>
      </c>
      <c r="E35" s="12">
        <f t="shared" si="0"/>
        <v>868</v>
      </c>
      <c r="F35" s="6"/>
      <c r="G35" s="13">
        <f t="shared" si="1"/>
        <v>0</v>
      </c>
      <c r="H35" s="13">
        <f t="shared" si="2"/>
        <v>0</v>
      </c>
      <c r="I35" s="13">
        <f t="shared" si="3"/>
        <v>0</v>
      </c>
      <c r="J35" s="13">
        <f t="shared" si="4"/>
        <v>0</v>
      </c>
    </row>
    <row r="36" spans="1:10" x14ac:dyDescent="0.25">
      <c r="A36" s="10" t="s">
        <v>8</v>
      </c>
      <c r="B36" s="10" t="s">
        <v>35</v>
      </c>
      <c r="C36" s="11">
        <v>5</v>
      </c>
      <c r="D36" s="11">
        <v>510</v>
      </c>
      <c r="E36" s="12">
        <f t="shared" si="0"/>
        <v>2550</v>
      </c>
      <c r="F36" s="5"/>
      <c r="G36" s="13">
        <f t="shared" si="1"/>
        <v>0</v>
      </c>
      <c r="H36" s="13">
        <f t="shared" si="2"/>
        <v>0</v>
      </c>
      <c r="I36" s="13">
        <f t="shared" si="3"/>
        <v>0</v>
      </c>
      <c r="J36" s="13">
        <f t="shared" si="4"/>
        <v>0</v>
      </c>
    </row>
    <row r="37" spans="1:10" x14ac:dyDescent="0.25">
      <c r="A37" s="10" t="s">
        <v>8</v>
      </c>
      <c r="B37" s="10" t="s">
        <v>36</v>
      </c>
      <c r="C37" s="11">
        <v>3.4</v>
      </c>
      <c r="D37" s="11">
        <v>340</v>
      </c>
      <c r="E37" s="12">
        <f t="shared" si="0"/>
        <v>1156</v>
      </c>
      <c r="F37" s="5"/>
      <c r="G37" s="13">
        <f t="shared" si="1"/>
        <v>0</v>
      </c>
      <c r="H37" s="13">
        <f t="shared" si="2"/>
        <v>0</v>
      </c>
      <c r="I37" s="13">
        <f t="shared" si="3"/>
        <v>0</v>
      </c>
      <c r="J37" s="13">
        <f t="shared" si="4"/>
        <v>0</v>
      </c>
    </row>
    <row r="38" spans="1:10" x14ac:dyDescent="0.25">
      <c r="A38" s="10" t="s">
        <v>8</v>
      </c>
      <c r="B38" s="10" t="s">
        <v>37</v>
      </c>
      <c r="C38" s="11">
        <v>4</v>
      </c>
      <c r="D38" s="11">
        <v>340</v>
      </c>
      <c r="E38" s="12">
        <f t="shared" si="0"/>
        <v>1360</v>
      </c>
      <c r="F38" s="6"/>
      <c r="G38" s="13">
        <f t="shared" si="1"/>
        <v>0</v>
      </c>
      <c r="H38" s="13">
        <f t="shared" si="2"/>
        <v>0</v>
      </c>
      <c r="I38" s="13">
        <f t="shared" si="3"/>
        <v>0</v>
      </c>
      <c r="J38" s="13">
        <f t="shared" si="4"/>
        <v>0</v>
      </c>
    </row>
    <row r="39" spans="1:10" x14ac:dyDescent="0.25">
      <c r="A39" s="10" t="s">
        <v>8</v>
      </c>
      <c r="B39" s="10" t="s">
        <v>38</v>
      </c>
      <c r="C39" s="11">
        <v>4.5</v>
      </c>
      <c r="D39" s="11">
        <v>173</v>
      </c>
      <c r="E39" s="12">
        <f t="shared" si="0"/>
        <v>778.5</v>
      </c>
      <c r="F39" s="5"/>
      <c r="G39" s="13">
        <f t="shared" si="1"/>
        <v>0</v>
      </c>
      <c r="H39" s="13">
        <f t="shared" si="2"/>
        <v>0</v>
      </c>
      <c r="I39" s="13">
        <f t="shared" si="3"/>
        <v>0</v>
      </c>
      <c r="J39" s="13">
        <f t="shared" si="4"/>
        <v>0</v>
      </c>
    </row>
    <row r="40" spans="1:10" x14ac:dyDescent="0.25">
      <c r="A40" s="10" t="s">
        <v>8</v>
      </c>
      <c r="B40" s="10" t="s">
        <v>39</v>
      </c>
      <c r="C40" s="11">
        <v>4</v>
      </c>
      <c r="D40" s="11">
        <f>219+318</f>
        <v>537</v>
      </c>
      <c r="E40" s="12">
        <f t="shared" si="0"/>
        <v>2148</v>
      </c>
      <c r="F40" s="5"/>
      <c r="G40" s="13">
        <f t="shared" si="1"/>
        <v>0</v>
      </c>
      <c r="H40" s="13">
        <f t="shared" si="2"/>
        <v>0</v>
      </c>
      <c r="I40" s="13">
        <f t="shared" si="3"/>
        <v>0</v>
      </c>
      <c r="J40" s="13">
        <f t="shared" si="4"/>
        <v>0</v>
      </c>
    </row>
    <row r="41" spans="1:10" x14ac:dyDescent="0.25">
      <c r="A41" s="10" t="s">
        <v>8</v>
      </c>
      <c r="B41" s="10" t="s">
        <v>40</v>
      </c>
      <c r="C41" s="11">
        <v>4.5</v>
      </c>
      <c r="D41" s="11">
        <v>255</v>
      </c>
      <c r="E41" s="12">
        <f t="shared" si="0"/>
        <v>1147.5</v>
      </c>
      <c r="F41" s="6"/>
      <c r="G41" s="13">
        <f t="shared" si="1"/>
        <v>0</v>
      </c>
      <c r="H41" s="13">
        <f t="shared" si="2"/>
        <v>0</v>
      </c>
      <c r="I41" s="13">
        <f t="shared" si="3"/>
        <v>0</v>
      </c>
      <c r="J41" s="13">
        <f t="shared" si="4"/>
        <v>0</v>
      </c>
    </row>
    <row r="42" spans="1:10" x14ac:dyDescent="0.25">
      <c r="A42" s="10" t="s">
        <v>8</v>
      </c>
      <c r="B42" s="10" t="s">
        <v>41</v>
      </c>
      <c r="C42" s="11">
        <v>3.8</v>
      </c>
      <c r="D42" s="11">
        <v>121</v>
      </c>
      <c r="E42" s="12">
        <f t="shared" si="0"/>
        <v>459.79999999999995</v>
      </c>
      <c r="F42" s="5"/>
      <c r="G42" s="13">
        <f t="shared" si="1"/>
        <v>0</v>
      </c>
      <c r="H42" s="13">
        <f t="shared" si="2"/>
        <v>0</v>
      </c>
      <c r="I42" s="13">
        <f t="shared" si="3"/>
        <v>0</v>
      </c>
      <c r="J42" s="13">
        <f t="shared" si="4"/>
        <v>0</v>
      </c>
    </row>
    <row r="43" spans="1:10" x14ac:dyDescent="0.25">
      <c r="A43" s="10" t="s">
        <v>8</v>
      </c>
      <c r="B43" s="10" t="s">
        <v>42</v>
      </c>
      <c r="C43" s="11">
        <v>3.5</v>
      </c>
      <c r="D43" s="11">
        <v>192</v>
      </c>
      <c r="E43" s="12">
        <f t="shared" si="0"/>
        <v>672</v>
      </c>
      <c r="F43" s="5"/>
      <c r="G43" s="13">
        <f t="shared" si="1"/>
        <v>0</v>
      </c>
      <c r="H43" s="13">
        <f t="shared" si="2"/>
        <v>0</v>
      </c>
      <c r="I43" s="13">
        <f t="shared" si="3"/>
        <v>0</v>
      </c>
      <c r="J43" s="13">
        <f t="shared" si="4"/>
        <v>0</v>
      </c>
    </row>
    <row r="44" spans="1:10" x14ac:dyDescent="0.25">
      <c r="A44" s="10" t="s">
        <v>8</v>
      </c>
      <c r="B44" s="10" t="s">
        <v>47</v>
      </c>
      <c r="C44" s="11">
        <v>3.3</v>
      </c>
      <c r="D44" s="11">
        <v>244</v>
      </c>
      <c r="E44" s="12">
        <f t="shared" si="0"/>
        <v>805.19999999999993</v>
      </c>
      <c r="F44" s="6"/>
      <c r="G44" s="13">
        <f t="shared" si="1"/>
        <v>0</v>
      </c>
      <c r="H44" s="13">
        <f t="shared" si="2"/>
        <v>0</v>
      </c>
      <c r="I44" s="13">
        <f t="shared" si="3"/>
        <v>0</v>
      </c>
      <c r="J44" s="13">
        <f t="shared" si="4"/>
        <v>0</v>
      </c>
    </row>
    <row r="45" spans="1:10" x14ac:dyDescent="0.25">
      <c r="A45" s="10" t="s">
        <v>8</v>
      </c>
      <c r="B45" s="10" t="s">
        <v>48</v>
      </c>
      <c r="C45" s="11">
        <v>4</v>
      </c>
      <c r="D45" s="11">
        <v>244</v>
      </c>
      <c r="E45" s="12">
        <f t="shared" si="0"/>
        <v>976</v>
      </c>
      <c r="F45" s="5"/>
      <c r="G45" s="13">
        <f t="shared" si="1"/>
        <v>0</v>
      </c>
      <c r="H45" s="13">
        <f t="shared" si="2"/>
        <v>0</v>
      </c>
      <c r="I45" s="13">
        <f t="shared" si="3"/>
        <v>0</v>
      </c>
      <c r="J45" s="13">
        <f t="shared" si="4"/>
        <v>0</v>
      </c>
    </row>
    <row r="46" spans="1:10" x14ac:dyDescent="0.25">
      <c r="A46" s="10" t="s">
        <v>8</v>
      </c>
      <c r="B46" s="10" t="s">
        <v>43</v>
      </c>
      <c r="C46" s="11">
        <v>4.5</v>
      </c>
      <c r="D46" s="11">
        <v>268</v>
      </c>
      <c r="E46" s="12">
        <f t="shared" si="0"/>
        <v>1206</v>
      </c>
      <c r="F46" s="5"/>
      <c r="G46" s="13">
        <f t="shared" si="1"/>
        <v>0</v>
      </c>
      <c r="H46" s="13">
        <f t="shared" si="2"/>
        <v>0</v>
      </c>
      <c r="I46" s="13">
        <f t="shared" si="3"/>
        <v>0</v>
      </c>
      <c r="J46" s="13">
        <f t="shared" si="4"/>
        <v>0</v>
      </c>
    </row>
    <row r="47" spans="1:10" x14ac:dyDescent="0.25">
      <c r="A47" s="10" t="s">
        <v>8</v>
      </c>
      <c r="B47" s="10" t="s">
        <v>44</v>
      </c>
      <c r="C47" s="11">
        <v>5</v>
      </c>
      <c r="D47" s="11">
        <v>321</v>
      </c>
      <c r="E47" s="12">
        <f t="shared" si="0"/>
        <v>1605</v>
      </c>
      <c r="F47" s="6"/>
      <c r="G47" s="13">
        <f t="shared" si="1"/>
        <v>0</v>
      </c>
      <c r="H47" s="13">
        <f t="shared" si="2"/>
        <v>0</v>
      </c>
      <c r="I47" s="13">
        <f t="shared" si="3"/>
        <v>0</v>
      </c>
      <c r="J47" s="13">
        <f t="shared" si="4"/>
        <v>0</v>
      </c>
    </row>
    <row r="48" spans="1:10" x14ac:dyDescent="0.25">
      <c r="A48" s="10" t="s">
        <v>8</v>
      </c>
      <c r="B48" s="10" t="s">
        <v>45</v>
      </c>
      <c r="C48" s="11">
        <v>4</v>
      </c>
      <c r="D48" s="11">
        <v>192</v>
      </c>
      <c r="E48" s="12">
        <f t="shared" si="0"/>
        <v>768</v>
      </c>
      <c r="F48" s="5"/>
      <c r="G48" s="13">
        <f t="shared" si="1"/>
        <v>0</v>
      </c>
      <c r="H48" s="13">
        <f t="shared" si="2"/>
        <v>0</v>
      </c>
      <c r="I48" s="13">
        <f t="shared" si="3"/>
        <v>0</v>
      </c>
      <c r="J48" s="13">
        <f t="shared" si="4"/>
        <v>0</v>
      </c>
    </row>
    <row r="49" spans="1:10" x14ac:dyDescent="0.25">
      <c r="A49" s="10" t="s">
        <v>8</v>
      </c>
      <c r="B49" s="10" t="s">
        <v>46</v>
      </c>
      <c r="C49" s="11">
        <v>4.5</v>
      </c>
      <c r="D49" s="11">
        <v>210</v>
      </c>
      <c r="E49" s="12">
        <f t="shared" si="0"/>
        <v>945</v>
      </c>
      <c r="F49" s="5"/>
      <c r="G49" s="13">
        <f t="shared" si="1"/>
        <v>0</v>
      </c>
      <c r="H49" s="13">
        <f t="shared" si="2"/>
        <v>0</v>
      </c>
      <c r="I49" s="13">
        <f t="shared" si="3"/>
        <v>0</v>
      </c>
      <c r="J49" s="13">
        <f t="shared" si="4"/>
        <v>0</v>
      </c>
    </row>
    <row r="50" spans="1:10" x14ac:dyDescent="0.25">
      <c r="A50" s="10" t="s">
        <v>8</v>
      </c>
      <c r="B50" s="10" t="s">
        <v>49</v>
      </c>
      <c r="C50" s="11">
        <v>4.5</v>
      </c>
      <c r="D50" s="11">
        <v>591</v>
      </c>
      <c r="E50" s="12">
        <f t="shared" si="0"/>
        <v>2659.5</v>
      </c>
      <c r="F50" s="6"/>
      <c r="G50" s="13">
        <f t="shared" si="1"/>
        <v>0</v>
      </c>
      <c r="H50" s="13">
        <f t="shared" si="2"/>
        <v>0</v>
      </c>
      <c r="I50" s="13">
        <f t="shared" si="3"/>
        <v>0</v>
      </c>
      <c r="J50" s="13">
        <f t="shared" si="4"/>
        <v>0</v>
      </c>
    </row>
    <row r="51" spans="1:10" x14ac:dyDescent="0.25">
      <c r="A51" s="10" t="s">
        <v>8</v>
      </c>
      <c r="B51" s="10" t="s">
        <v>50</v>
      </c>
      <c r="C51" s="11">
        <v>3.7</v>
      </c>
      <c r="D51" s="11">
        <v>176</v>
      </c>
      <c r="E51" s="12">
        <f t="shared" si="0"/>
        <v>651.20000000000005</v>
      </c>
      <c r="F51" s="5"/>
      <c r="G51" s="13">
        <f t="shared" si="1"/>
        <v>0</v>
      </c>
      <c r="H51" s="13">
        <f t="shared" si="2"/>
        <v>0</v>
      </c>
      <c r="I51" s="13">
        <f t="shared" si="3"/>
        <v>0</v>
      </c>
      <c r="J51" s="13">
        <f t="shared" si="4"/>
        <v>0</v>
      </c>
    </row>
    <row r="52" spans="1:10" x14ac:dyDescent="0.25">
      <c r="A52" s="10" t="s">
        <v>8</v>
      </c>
      <c r="B52" s="10" t="s">
        <v>58</v>
      </c>
      <c r="C52" s="11">
        <v>4</v>
      </c>
      <c r="D52" s="11">
        <v>82</v>
      </c>
      <c r="E52" s="12">
        <f t="shared" si="0"/>
        <v>328</v>
      </c>
      <c r="F52" s="5"/>
      <c r="G52" s="13">
        <f t="shared" si="1"/>
        <v>0</v>
      </c>
      <c r="H52" s="13">
        <f t="shared" si="2"/>
        <v>0</v>
      </c>
      <c r="I52" s="13">
        <f t="shared" si="3"/>
        <v>0</v>
      </c>
      <c r="J52" s="13">
        <f t="shared" si="4"/>
        <v>0</v>
      </c>
    </row>
    <row r="53" spans="1:10" x14ac:dyDescent="0.25">
      <c r="A53" s="10" t="s">
        <v>8</v>
      </c>
      <c r="B53" s="10" t="s">
        <v>51</v>
      </c>
      <c r="C53" s="11">
        <v>3.7</v>
      </c>
      <c r="D53" s="11">
        <v>163</v>
      </c>
      <c r="E53" s="12">
        <f t="shared" si="0"/>
        <v>603.1</v>
      </c>
      <c r="F53" s="6"/>
      <c r="G53" s="13">
        <f t="shared" si="1"/>
        <v>0</v>
      </c>
      <c r="H53" s="13">
        <f t="shared" si="2"/>
        <v>0</v>
      </c>
      <c r="I53" s="13">
        <f t="shared" si="3"/>
        <v>0</v>
      </c>
      <c r="J53" s="13">
        <f t="shared" si="4"/>
        <v>0</v>
      </c>
    </row>
    <row r="54" spans="1:10" x14ac:dyDescent="0.25">
      <c r="A54" s="10" t="s">
        <v>8</v>
      </c>
      <c r="B54" s="10" t="s">
        <v>55</v>
      </c>
      <c r="C54" s="11">
        <v>4</v>
      </c>
      <c r="D54" s="11">
        <v>90</v>
      </c>
      <c r="E54" s="12">
        <f t="shared" ref="E54" si="5">C54*D54</f>
        <v>360</v>
      </c>
      <c r="F54" s="5"/>
      <c r="G54" s="13">
        <f t="shared" si="1"/>
        <v>0</v>
      </c>
      <c r="H54" s="13">
        <f t="shared" si="2"/>
        <v>0</v>
      </c>
      <c r="I54" s="13">
        <f t="shared" si="3"/>
        <v>0</v>
      </c>
      <c r="J54" s="13">
        <f t="shared" si="4"/>
        <v>0</v>
      </c>
    </row>
    <row r="55" spans="1:10" ht="39" customHeight="1" x14ac:dyDescent="0.25">
      <c r="A55" s="28" t="s">
        <v>116</v>
      </c>
      <c r="B55" s="28"/>
      <c r="C55" s="28"/>
      <c r="D55" s="28"/>
      <c r="E55" s="28"/>
      <c r="F55" s="28"/>
      <c r="G55" s="27">
        <f>SUM(G2:G54)</f>
        <v>0</v>
      </c>
      <c r="H55" s="27">
        <f t="shared" ref="H55:J55" si="6">SUM(H2:H54)</f>
        <v>0</v>
      </c>
      <c r="I55" s="27">
        <f t="shared" si="6"/>
        <v>0</v>
      </c>
      <c r="J55" s="27">
        <f t="shared" si="6"/>
        <v>0</v>
      </c>
    </row>
  </sheetData>
  <sheetProtection algorithmName="SHA-512" hashValue="h6qQ+8tlpQbdcdx1FOshqBQtcZY1+a5XDWNa7jTMPy7nISWpEAbUVLlDACh73DquljlE+mGVXtewIqLaCTqHPg==" saltValue="W0J1cluuj3MJs9z0LVYlxA==" spinCount="100000" sheet="1" objects="1" scenarios="1"/>
  <protectedRanges>
    <protectedRange sqref="F2:F54" name="Tartomány1"/>
  </protectedRanges>
  <mergeCells count="1">
    <mergeCell ref="A55:F55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93ABB-41A1-4BE8-86EE-AC65FAE2DFE0}">
  <dimension ref="A1:J6"/>
  <sheetViews>
    <sheetView workbookViewId="0">
      <selection activeCell="F3" sqref="F3"/>
    </sheetView>
  </sheetViews>
  <sheetFormatPr defaultRowHeight="15" x14ac:dyDescent="0.25"/>
  <cols>
    <col min="1" max="1" width="15.140625" style="4" customWidth="1"/>
    <col min="2" max="2" width="17" style="4" customWidth="1"/>
    <col min="3" max="3" width="9.140625" style="4"/>
    <col min="4" max="4" width="14.28515625" style="4" customWidth="1"/>
    <col min="5" max="5" width="13.5703125" style="4" customWidth="1"/>
    <col min="6" max="7" width="16.42578125" style="2" customWidth="1"/>
    <col min="8" max="8" width="26.140625" style="2" customWidth="1"/>
    <col min="9" max="9" width="20.42578125" style="2" customWidth="1"/>
    <col min="10" max="10" width="26.85546875" style="2" customWidth="1"/>
    <col min="11" max="16384" width="9.140625" style="4"/>
  </cols>
  <sheetData>
    <row r="1" spans="1:10" s="22" customFormat="1" ht="36.75" thickBot="1" x14ac:dyDescent="0.25">
      <c r="A1" s="15" t="s">
        <v>1</v>
      </c>
      <c r="B1" s="16" t="s">
        <v>0</v>
      </c>
      <c r="C1" s="17" t="s">
        <v>52</v>
      </c>
      <c r="D1" s="17" t="s">
        <v>53</v>
      </c>
      <c r="E1" s="18" t="s">
        <v>54</v>
      </c>
      <c r="F1" s="19" t="s">
        <v>114</v>
      </c>
      <c r="G1" s="19" t="s">
        <v>111</v>
      </c>
      <c r="H1" s="19" t="s">
        <v>110</v>
      </c>
      <c r="I1" s="19" t="s">
        <v>113</v>
      </c>
      <c r="J1" s="20" t="s">
        <v>112</v>
      </c>
    </row>
    <row r="2" spans="1:10" x14ac:dyDescent="0.25">
      <c r="A2" s="7" t="s">
        <v>62</v>
      </c>
      <c r="B2" s="7" t="s">
        <v>71</v>
      </c>
      <c r="C2" s="8">
        <v>3.5</v>
      </c>
      <c r="D2" s="8">
        <v>200</v>
      </c>
      <c r="E2" s="9">
        <f>C2*D2</f>
        <v>700</v>
      </c>
      <c r="F2" s="6"/>
      <c r="G2" s="13">
        <f>(F2*1.27)-F2</f>
        <v>0</v>
      </c>
      <c r="H2" s="13">
        <f>+E2*F2</f>
        <v>0</v>
      </c>
      <c r="I2" s="13">
        <f>(H2*1.27)-H2</f>
        <v>0</v>
      </c>
      <c r="J2" s="13">
        <f>H2+I2</f>
        <v>0</v>
      </c>
    </row>
    <row r="3" spans="1:10" x14ac:dyDescent="0.25">
      <c r="A3" s="10" t="s">
        <v>62</v>
      </c>
      <c r="B3" s="10" t="s">
        <v>72</v>
      </c>
      <c r="C3" s="11">
        <v>3.5</v>
      </c>
      <c r="D3" s="11">
        <v>211</v>
      </c>
      <c r="E3" s="12">
        <f t="shared" ref="E3:E4" si="0">C3*D3</f>
        <v>738.5</v>
      </c>
      <c r="F3" s="5"/>
      <c r="G3" s="13">
        <f t="shared" ref="G3:G5" si="1">(F3*1.27)-F3</f>
        <v>0</v>
      </c>
      <c r="H3" s="13">
        <f t="shared" ref="H3:H5" si="2">+E3*F3</f>
        <v>0</v>
      </c>
      <c r="I3" s="13">
        <f t="shared" ref="I3:I5" si="3">(H3*1.27)-H3</f>
        <v>0</v>
      </c>
      <c r="J3" s="13">
        <f t="shared" ref="J3:J5" si="4">H3+I3</f>
        <v>0</v>
      </c>
    </row>
    <row r="4" spans="1:10" x14ac:dyDescent="0.25">
      <c r="A4" s="10" t="s">
        <v>62</v>
      </c>
      <c r="B4" s="10" t="s">
        <v>73</v>
      </c>
      <c r="C4" s="11">
        <v>3.5</v>
      </c>
      <c r="D4" s="11">
        <v>132</v>
      </c>
      <c r="E4" s="12">
        <f t="shared" si="0"/>
        <v>462</v>
      </c>
      <c r="F4" s="5"/>
      <c r="G4" s="13">
        <f t="shared" si="1"/>
        <v>0</v>
      </c>
      <c r="H4" s="13">
        <f t="shared" si="2"/>
        <v>0</v>
      </c>
      <c r="I4" s="13">
        <f t="shared" si="3"/>
        <v>0</v>
      </c>
      <c r="J4" s="13">
        <f t="shared" si="4"/>
        <v>0</v>
      </c>
    </row>
    <row r="5" spans="1:10" x14ac:dyDescent="0.25">
      <c r="A5" s="10" t="s">
        <v>62</v>
      </c>
      <c r="B5" s="10" t="s">
        <v>74</v>
      </c>
      <c r="C5" s="11">
        <v>3.5</v>
      </c>
      <c r="D5" s="11">
        <v>261</v>
      </c>
      <c r="E5" s="12">
        <f t="shared" ref="E5" si="5">C5*D5</f>
        <v>913.5</v>
      </c>
      <c r="F5" s="6"/>
      <c r="G5" s="13">
        <f t="shared" si="1"/>
        <v>0</v>
      </c>
      <c r="H5" s="13">
        <f t="shared" si="2"/>
        <v>0</v>
      </c>
      <c r="I5" s="13">
        <f t="shared" si="3"/>
        <v>0</v>
      </c>
      <c r="J5" s="13">
        <f t="shared" si="4"/>
        <v>0</v>
      </c>
    </row>
    <row r="6" spans="1:10" x14ac:dyDescent="0.25">
      <c r="A6" s="29" t="s">
        <v>116</v>
      </c>
      <c r="B6" s="29"/>
      <c r="C6" s="29"/>
      <c r="D6" s="29"/>
      <c r="E6" s="29"/>
      <c r="F6" s="29"/>
      <c r="G6" s="27">
        <f>SUM(G2:G5)</f>
        <v>0</v>
      </c>
      <c r="H6" s="27">
        <f t="shared" ref="H6:J6" si="6">SUM(H2:H5)</f>
        <v>0</v>
      </c>
      <c r="I6" s="27">
        <f t="shared" si="6"/>
        <v>0</v>
      </c>
      <c r="J6" s="27">
        <f t="shared" si="6"/>
        <v>0</v>
      </c>
    </row>
  </sheetData>
  <sheetProtection algorithmName="SHA-512" hashValue="br1P9ez2+jo+MRjIy4ktizX1nsdnIXJFPFHpxbpFjt0qbcjCnanY3PzZZbzhGACgsB6krtbF77HSqK9UoEx6VQ==" saltValue="RrADSUYiRZAta0hxqo7Mqw==" spinCount="100000" sheet="1" objects="1" scenarios="1"/>
  <protectedRanges>
    <protectedRange sqref="F2:F5" name="Tartomány1"/>
  </protectedRanges>
  <mergeCells count="1">
    <mergeCell ref="A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446E5-FDE9-41D1-9CEE-146D29631AF3}">
  <dimension ref="A1:J11"/>
  <sheetViews>
    <sheetView workbookViewId="0">
      <selection activeCell="I16" sqref="I16"/>
    </sheetView>
  </sheetViews>
  <sheetFormatPr defaultRowHeight="15" x14ac:dyDescent="0.25"/>
  <cols>
    <col min="1" max="1" width="13.7109375" style="4" customWidth="1"/>
    <col min="2" max="2" width="23.140625" style="4" customWidth="1"/>
    <col min="3" max="3" width="12.5703125" style="4" customWidth="1"/>
    <col min="4" max="4" width="15.7109375" style="4" customWidth="1"/>
    <col min="5" max="5" width="18.140625" style="4" customWidth="1"/>
    <col min="6" max="6" width="17" style="4" customWidth="1"/>
    <col min="7" max="7" width="18.140625" style="4" customWidth="1"/>
    <col min="8" max="8" width="28.85546875" style="4" customWidth="1"/>
    <col min="9" max="9" width="24.42578125" style="4" customWidth="1"/>
    <col min="10" max="10" width="24.85546875" style="4" customWidth="1"/>
    <col min="11" max="16384" width="9.140625" style="4"/>
  </cols>
  <sheetData>
    <row r="1" spans="1:10" s="21" customFormat="1" ht="36.75" thickBot="1" x14ac:dyDescent="0.3">
      <c r="A1" s="15" t="s">
        <v>1</v>
      </c>
      <c r="B1" s="16" t="s">
        <v>0</v>
      </c>
      <c r="C1" s="17" t="s">
        <v>52</v>
      </c>
      <c r="D1" s="17" t="s">
        <v>53</v>
      </c>
      <c r="E1" s="18" t="s">
        <v>54</v>
      </c>
      <c r="F1" s="19" t="s">
        <v>114</v>
      </c>
      <c r="G1" s="19" t="s">
        <v>111</v>
      </c>
      <c r="H1" s="19" t="s">
        <v>110</v>
      </c>
      <c r="I1" s="19" t="s">
        <v>113</v>
      </c>
      <c r="J1" s="20" t="s">
        <v>112</v>
      </c>
    </row>
    <row r="2" spans="1:10" x14ac:dyDescent="0.25">
      <c r="A2" s="7" t="s">
        <v>59</v>
      </c>
      <c r="B2" s="7" t="s">
        <v>60</v>
      </c>
      <c r="C2" s="8">
        <v>2.8</v>
      </c>
      <c r="D2" s="8">
        <v>128</v>
      </c>
      <c r="E2" s="9">
        <f>C2*D2</f>
        <v>358.4</v>
      </c>
      <c r="F2" s="6"/>
      <c r="G2" s="13">
        <f>(F2*1.27)-F2</f>
        <v>0</v>
      </c>
      <c r="H2" s="13">
        <f>+E2*F2</f>
        <v>0</v>
      </c>
      <c r="I2" s="13">
        <f>(H2*1.27)-H2</f>
        <v>0</v>
      </c>
      <c r="J2" s="13">
        <f>H2+I2</f>
        <v>0</v>
      </c>
    </row>
    <row r="3" spans="1:10" x14ac:dyDescent="0.25">
      <c r="A3" s="10" t="s">
        <v>59</v>
      </c>
      <c r="B3" s="10" t="s">
        <v>61</v>
      </c>
      <c r="C3" s="11">
        <v>3</v>
      </c>
      <c r="D3" s="11">
        <v>263</v>
      </c>
      <c r="E3" s="12">
        <f t="shared" ref="E3:E10" si="0">C3*D3</f>
        <v>789</v>
      </c>
      <c r="F3" s="5"/>
      <c r="G3" s="13">
        <f t="shared" ref="G3:G10" si="1">(F3*1.27)-F3</f>
        <v>0</v>
      </c>
      <c r="H3" s="13">
        <f t="shared" ref="H3:H10" si="2">+E3*F3</f>
        <v>0</v>
      </c>
      <c r="I3" s="13">
        <f t="shared" ref="I3:I10" si="3">(H3*1.27)-H3</f>
        <v>0</v>
      </c>
      <c r="J3" s="13">
        <f t="shared" ref="J3:J10" si="4">H3+I3</f>
        <v>0</v>
      </c>
    </row>
    <row r="4" spans="1:10" x14ac:dyDescent="0.25">
      <c r="A4" s="10" t="s">
        <v>59</v>
      </c>
      <c r="B4" s="10" t="s">
        <v>64</v>
      </c>
      <c r="C4" s="11">
        <v>3.5</v>
      </c>
      <c r="D4" s="11">
        <v>269</v>
      </c>
      <c r="E4" s="12">
        <f t="shared" si="0"/>
        <v>941.5</v>
      </c>
      <c r="F4" s="5"/>
      <c r="G4" s="13">
        <f t="shared" si="1"/>
        <v>0</v>
      </c>
      <c r="H4" s="13">
        <f t="shared" si="2"/>
        <v>0</v>
      </c>
      <c r="I4" s="13">
        <f t="shared" si="3"/>
        <v>0</v>
      </c>
      <c r="J4" s="13">
        <f t="shared" si="4"/>
        <v>0</v>
      </c>
    </row>
    <row r="5" spans="1:10" x14ac:dyDescent="0.25">
      <c r="A5" s="10" t="s">
        <v>59</v>
      </c>
      <c r="B5" s="10" t="s">
        <v>65</v>
      </c>
      <c r="C5" s="11">
        <v>4.5</v>
      </c>
      <c r="D5" s="11">
        <v>600</v>
      </c>
      <c r="E5" s="12">
        <f t="shared" si="0"/>
        <v>2700</v>
      </c>
      <c r="F5" s="6"/>
      <c r="G5" s="13">
        <f t="shared" si="1"/>
        <v>0</v>
      </c>
      <c r="H5" s="13">
        <f t="shared" si="2"/>
        <v>0</v>
      </c>
      <c r="I5" s="13">
        <f t="shared" si="3"/>
        <v>0</v>
      </c>
      <c r="J5" s="13">
        <f t="shared" si="4"/>
        <v>0</v>
      </c>
    </row>
    <row r="6" spans="1:10" x14ac:dyDescent="0.25">
      <c r="A6" s="10" t="s">
        <v>59</v>
      </c>
      <c r="B6" s="10" t="s">
        <v>66</v>
      </c>
      <c r="C6" s="11">
        <v>3.5</v>
      </c>
      <c r="D6" s="11">
        <v>125</v>
      </c>
      <c r="E6" s="12">
        <f t="shared" si="0"/>
        <v>437.5</v>
      </c>
      <c r="F6" s="5"/>
      <c r="G6" s="13">
        <f t="shared" si="1"/>
        <v>0</v>
      </c>
      <c r="H6" s="13">
        <f t="shared" si="2"/>
        <v>0</v>
      </c>
      <c r="I6" s="13">
        <f t="shared" si="3"/>
        <v>0</v>
      </c>
      <c r="J6" s="13">
        <f t="shared" si="4"/>
        <v>0</v>
      </c>
    </row>
    <row r="7" spans="1:10" x14ac:dyDescent="0.25">
      <c r="A7" s="10" t="s">
        <v>59</v>
      </c>
      <c r="B7" s="10" t="s">
        <v>67</v>
      </c>
      <c r="C7" s="11">
        <v>3.5</v>
      </c>
      <c r="D7" s="11">
        <v>290</v>
      </c>
      <c r="E7" s="12">
        <f t="shared" si="0"/>
        <v>1015</v>
      </c>
      <c r="F7" s="5"/>
      <c r="G7" s="13">
        <f t="shared" si="1"/>
        <v>0</v>
      </c>
      <c r="H7" s="13">
        <f t="shared" si="2"/>
        <v>0</v>
      </c>
      <c r="I7" s="13">
        <f t="shared" si="3"/>
        <v>0</v>
      </c>
      <c r="J7" s="13">
        <f t="shared" si="4"/>
        <v>0</v>
      </c>
    </row>
    <row r="8" spans="1:10" x14ac:dyDescent="0.25">
      <c r="A8" s="10" t="s">
        <v>59</v>
      </c>
      <c r="B8" s="10" t="s">
        <v>68</v>
      </c>
      <c r="C8" s="11">
        <v>3.5</v>
      </c>
      <c r="D8" s="11">
        <v>111</v>
      </c>
      <c r="E8" s="12">
        <f t="shared" si="0"/>
        <v>388.5</v>
      </c>
      <c r="F8" s="6"/>
      <c r="G8" s="13">
        <f t="shared" si="1"/>
        <v>0</v>
      </c>
      <c r="H8" s="13">
        <f t="shared" si="2"/>
        <v>0</v>
      </c>
      <c r="I8" s="13">
        <f t="shared" si="3"/>
        <v>0</v>
      </c>
      <c r="J8" s="13">
        <f t="shared" si="4"/>
        <v>0</v>
      </c>
    </row>
    <row r="9" spans="1:10" x14ac:dyDescent="0.25">
      <c r="A9" s="10" t="s">
        <v>59</v>
      </c>
      <c r="B9" s="10" t="s">
        <v>69</v>
      </c>
      <c r="C9" s="11">
        <v>3.5</v>
      </c>
      <c r="D9" s="11">
        <v>83</v>
      </c>
      <c r="E9" s="12">
        <f t="shared" si="0"/>
        <v>290.5</v>
      </c>
      <c r="F9" s="5"/>
      <c r="G9" s="13">
        <f t="shared" si="1"/>
        <v>0</v>
      </c>
      <c r="H9" s="13">
        <f t="shared" si="2"/>
        <v>0</v>
      </c>
      <c r="I9" s="13">
        <f t="shared" si="3"/>
        <v>0</v>
      </c>
      <c r="J9" s="13">
        <f t="shared" si="4"/>
        <v>0</v>
      </c>
    </row>
    <row r="10" spans="1:10" x14ac:dyDescent="0.25">
      <c r="A10" s="10" t="s">
        <v>59</v>
      </c>
      <c r="B10" s="10" t="s">
        <v>70</v>
      </c>
      <c r="C10" s="11">
        <v>3</v>
      </c>
      <c r="D10" s="11">
        <v>67</v>
      </c>
      <c r="E10" s="12">
        <f t="shared" si="0"/>
        <v>201</v>
      </c>
      <c r="F10" s="5"/>
      <c r="G10" s="13">
        <f t="shared" si="1"/>
        <v>0</v>
      </c>
      <c r="H10" s="13">
        <f t="shared" si="2"/>
        <v>0</v>
      </c>
      <c r="I10" s="13">
        <f t="shared" si="3"/>
        <v>0</v>
      </c>
      <c r="J10" s="13">
        <f t="shared" si="4"/>
        <v>0</v>
      </c>
    </row>
    <row r="11" spans="1:10" x14ac:dyDescent="0.25">
      <c r="A11" s="30" t="s">
        <v>116</v>
      </c>
      <c r="B11" s="30"/>
      <c r="C11" s="30"/>
      <c r="D11" s="30"/>
      <c r="E11" s="30"/>
      <c r="F11" s="30"/>
      <c r="G11" s="27">
        <f>SUM(G2:G10)</f>
        <v>0</v>
      </c>
      <c r="H11" s="27">
        <f t="shared" ref="H11:J11" si="5">SUM(H2:H10)</f>
        <v>0</v>
      </c>
      <c r="I11" s="27">
        <f t="shared" si="5"/>
        <v>0</v>
      </c>
      <c r="J11" s="27">
        <f t="shared" si="5"/>
        <v>0</v>
      </c>
    </row>
  </sheetData>
  <sheetProtection algorithmName="SHA-512" hashValue="Ndo79mCN8S2IOyubNeGRlq4PDIKe4B9wFBLshAm5qEZnpHhmmRrqF7mhY/LPJobrOAlenxUlJCX3z9p2nVEHRA==" saltValue="bUbDvHjpekU8JQhuqaXegA==" spinCount="100000" sheet="1" objects="1" scenarios="1"/>
  <protectedRanges>
    <protectedRange sqref="F2:F10" name="Tartomány1"/>
  </protectedRanges>
  <mergeCells count="1">
    <mergeCell ref="A11:F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4A282-8F37-4426-925D-3D6F6F81CCEC}">
  <dimension ref="A1:H31"/>
  <sheetViews>
    <sheetView topLeftCell="A2" workbookViewId="0">
      <selection activeCell="D12" sqref="D12"/>
    </sheetView>
  </sheetViews>
  <sheetFormatPr defaultRowHeight="15" x14ac:dyDescent="0.25"/>
  <cols>
    <col min="2" max="2" width="31.85546875" customWidth="1"/>
    <col min="3" max="3" width="25.7109375" customWidth="1"/>
    <col min="4" max="4" width="15.85546875" customWidth="1"/>
    <col min="5" max="5" width="24.85546875" customWidth="1"/>
    <col min="6" max="6" width="20.85546875" customWidth="1"/>
    <col min="7" max="7" width="20.42578125" customWidth="1"/>
    <col min="8" max="8" width="40.28515625" customWidth="1"/>
  </cols>
  <sheetData>
    <row r="1" spans="1:8" ht="48.75" thickBot="1" x14ac:dyDescent="0.3">
      <c r="A1" s="19" t="s">
        <v>75</v>
      </c>
      <c r="B1" s="19" t="s">
        <v>76</v>
      </c>
      <c r="C1" s="24" t="s">
        <v>77</v>
      </c>
      <c r="D1" s="19" t="s">
        <v>117</v>
      </c>
      <c r="E1" s="19" t="s">
        <v>111</v>
      </c>
      <c r="F1" s="19" t="s">
        <v>110</v>
      </c>
      <c r="G1" s="19" t="s">
        <v>118</v>
      </c>
      <c r="H1" s="19" t="s">
        <v>112</v>
      </c>
    </row>
    <row r="2" spans="1:8" x14ac:dyDescent="0.25">
      <c r="A2" s="13" t="s">
        <v>78</v>
      </c>
      <c r="B2" s="13" t="s">
        <v>79</v>
      </c>
      <c r="C2" s="25">
        <v>11.84</v>
      </c>
      <c r="D2" s="6"/>
      <c r="E2" s="13">
        <f>(D2*1.27)-D2</f>
        <v>0</v>
      </c>
      <c r="F2" s="13">
        <f>+C2*D2</f>
        <v>0</v>
      </c>
      <c r="G2" s="13">
        <f>(F2*1.27)-F2</f>
        <v>0</v>
      </c>
      <c r="H2" s="13">
        <f>F2+G2</f>
        <v>0</v>
      </c>
    </row>
    <row r="3" spans="1:8" x14ac:dyDescent="0.25">
      <c r="A3" s="13" t="s">
        <v>78</v>
      </c>
      <c r="B3" s="13" t="s">
        <v>80</v>
      </c>
      <c r="C3" s="25">
        <v>21</v>
      </c>
      <c r="D3" s="5"/>
      <c r="E3" s="13">
        <f t="shared" ref="E3:E30" si="0">(D3*1.27)-D3</f>
        <v>0</v>
      </c>
      <c r="F3" s="13">
        <f t="shared" ref="F3:F30" si="1">+C3*D3</f>
        <v>0</v>
      </c>
      <c r="G3" s="13">
        <f t="shared" ref="G3:G30" si="2">(F3*1.27)-F3</f>
        <v>0</v>
      </c>
      <c r="H3" s="13">
        <f t="shared" ref="H3:H30" si="3">F3+G3</f>
        <v>0</v>
      </c>
    </row>
    <row r="4" spans="1:8" x14ac:dyDescent="0.25">
      <c r="A4" s="13" t="s">
        <v>78</v>
      </c>
      <c r="B4" s="13" t="s">
        <v>81</v>
      </c>
      <c r="C4" s="25">
        <v>0.7</v>
      </c>
      <c r="D4" s="5"/>
      <c r="E4" s="13">
        <f t="shared" si="0"/>
        <v>0</v>
      </c>
      <c r="F4" s="13">
        <f t="shared" si="1"/>
        <v>0</v>
      </c>
      <c r="G4" s="13">
        <f t="shared" si="2"/>
        <v>0</v>
      </c>
      <c r="H4" s="13">
        <f t="shared" si="3"/>
        <v>0</v>
      </c>
    </row>
    <row r="5" spans="1:8" x14ac:dyDescent="0.25">
      <c r="A5" s="13" t="s">
        <v>78</v>
      </c>
      <c r="B5" s="13" t="s">
        <v>82</v>
      </c>
      <c r="C5" s="25">
        <v>5.81</v>
      </c>
      <c r="D5" s="6"/>
      <c r="E5" s="13">
        <f t="shared" si="0"/>
        <v>0</v>
      </c>
      <c r="F5" s="13">
        <f t="shared" si="1"/>
        <v>0</v>
      </c>
      <c r="G5" s="13">
        <f t="shared" si="2"/>
        <v>0</v>
      </c>
      <c r="H5" s="13">
        <f t="shared" si="3"/>
        <v>0</v>
      </c>
    </row>
    <row r="6" spans="1:8" x14ac:dyDescent="0.25">
      <c r="A6" s="13" t="s">
        <v>78</v>
      </c>
      <c r="B6" s="13" t="s">
        <v>83</v>
      </c>
      <c r="C6" s="25">
        <v>4.54</v>
      </c>
      <c r="D6" s="5"/>
      <c r="E6" s="13">
        <f t="shared" si="0"/>
        <v>0</v>
      </c>
      <c r="F6" s="13">
        <f t="shared" si="1"/>
        <v>0</v>
      </c>
      <c r="G6" s="13">
        <f t="shared" si="2"/>
        <v>0</v>
      </c>
      <c r="H6" s="13">
        <f t="shared" si="3"/>
        <v>0</v>
      </c>
    </row>
    <row r="7" spans="1:8" x14ac:dyDescent="0.25">
      <c r="A7" s="13" t="s">
        <v>78</v>
      </c>
      <c r="B7" s="13" t="s">
        <v>84</v>
      </c>
      <c r="C7" s="25">
        <v>6.48</v>
      </c>
      <c r="D7" s="5"/>
      <c r="E7" s="13">
        <f t="shared" si="0"/>
        <v>0</v>
      </c>
      <c r="F7" s="13">
        <f t="shared" si="1"/>
        <v>0</v>
      </c>
      <c r="G7" s="13">
        <f t="shared" si="2"/>
        <v>0</v>
      </c>
      <c r="H7" s="13">
        <f t="shared" si="3"/>
        <v>0</v>
      </c>
    </row>
    <row r="8" spans="1:8" x14ac:dyDescent="0.25">
      <c r="A8" s="13" t="s">
        <v>78</v>
      </c>
      <c r="B8" s="13" t="s">
        <v>85</v>
      </c>
      <c r="C8" s="25">
        <v>3.5</v>
      </c>
      <c r="D8" s="6"/>
      <c r="E8" s="13">
        <f t="shared" si="0"/>
        <v>0</v>
      </c>
      <c r="F8" s="13">
        <f t="shared" si="1"/>
        <v>0</v>
      </c>
      <c r="G8" s="13">
        <f t="shared" si="2"/>
        <v>0</v>
      </c>
      <c r="H8" s="13">
        <f t="shared" si="3"/>
        <v>0</v>
      </c>
    </row>
    <row r="9" spans="1:8" x14ac:dyDescent="0.25">
      <c r="A9" s="13" t="s">
        <v>78</v>
      </c>
      <c r="B9" s="13" t="s">
        <v>86</v>
      </c>
      <c r="C9" s="25">
        <v>0.7</v>
      </c>
      <c r="D9" s="5"/>
      <c r="E9" s="13">
        <f t="shared" si="0"/>
        <v>0</v>
      </c>
      <c r="F9" s="13">
        <f t="shared" si="1"/>
        <v>0</v>
      </c>
      <c r="G9" s="13">
        <f t="shared" si="2"/>
        <v>0</v>
      </c>
      <c r="H9" s="13">
        <f t="shared" si="3"/>
        <v>0</v>
      </c>
    </row>
    <row r="10" spans="1:8" x14ac:dyDescent="0.25">
      <c r="A10" s="13" t="s">
        <v>78</v>
      </c>
      <c r="B10" s="13" t="s">
        <v>87</v>
      </c>
      <c r="C10" s="25">
        <v>0.41</v>
      </c>
      <c r="D10" s="5"/>
      <c r="E10" s="13">
        <f t="shared" si="0"/>
        <v>0</v>
      </c>
      <c r="F10" s="13">
        <f t="shared" si="1"/>
        <v>0</v>
      </c>
      <c r="G10" s="13">
        <f t="shared" si="2"/>
        <v>0</v>
      </c>
      <c r="H10" s="13">
        <f t="shared" si="3"/>
        <v>0</v>
      </c>
    </row>
    <row r="11" spans="1:8" x14ac:dyDescent="0.25">
      <c r="A11" s="13" t="s">
        <v>78</v>
      </c>
      <c r="B11" s="13" t="s">
        <v>88</v>
      </c>
      <c r="C11" s="25">
        <v>0.7</v>
      </c>
      <c r="D11" s="6"/>
      <c r="E11" s="13">
        <f t="shared" si="0"/>
        <v>0</v>
      </c>
      <c r="F11" s="13">
        <f t="shared" si="1"/>
        <v>0</v>
      </c>
      <c r="G11" s="13">
        <f t="shared" si="2"/>
        <v>0</v>
      </c>
      <c r="H11" s="13">
        <f t="shared" si="3"/>
        <v>0</v>
      </c>
    </row>
    <row r="12" spans="1:8" x14ac:dyDescent="0.25">
      <c r="A12" s="13" t="s">
        <v>78</v>
      </c>
      <c r="B12" s="13" t="s">
        <v>89</v>
      </c>
      <c r="C12" s="25">
        <v>0.7</v>
      </c>
      <c r="D12" s="5"/>
      <c r="E12" s="13">
        <f t="shared" si="0"/>
        <v>0</v>
      </c>
      <c r="F12" s="13">
        <f t="shared" si="1"/>
        <v>0</v>
      </c>
      <c r="G12" s="13">
        <f t="shared" si="2"/>
        <v>0</v>
      </c>
      <c r="H12" s="13">
        <f t="shared" si="3"/>
        <v>0</v>
      </c>
    </row>
    <row r="13" spans="1:8" x14ac:dyDescent="0.25">
      <c r="A13" s="13" t="s">
        <v>78</v>
      </c>
      <c r="B13" s="13" t="s">
        <v>90</v>
      </c>
      <c r="C13" s="25">
        <v>0.38</v>
      </c>
      <c r="D13" s="5"/>
      <c r="E13" s="13">
        <f t="shared" si="0"/>
        <v>0</v>
      </c>
      <c r="F13" s="13">
        <f t="shared" si="1"/>
        <v>0</v>
      </c>
      <c r="G13" s="13">
        <f t="shared" si="2"/>
        <v>0</v>
      </c>
      <c r="H13" s="13">
        <f t="shared" si="3"/>
        <v>0</v>
      </c>
    </row>
    <row r="14" spans="1:8" x14ac:dyDescent="0.25">
      <c r="A14" s="13" t="s">
        <v>78</v>
      </c>
      <c r="B14" s="13" t="s">
        <v>91</v>
      </c>
      <c r="C14" s="25">
        <v>11.02</v>
      </c>
      <c r="D14" s="6"/>
      <c r="E14" s="13">
        <f t="shared" si="0"/>
        <v>0</v>
      </c>
      <c r="F14" s="13">
        <f t="shared" si="1"/>
        <v>0</v>
      </c>
      <c r="G14" s="13">
        <f t="shared" si="2"/>
        <v>0</v>
      </c>
      <c r="H14" s="13">
        <f t="shared" si="3"/>
        <v>0</v>
      </c>
    </row>
    <row r="15" spans="1:8" x14ac:dyDescent="0.25">
      <c r="A15" s="13" t="s">
        <v>78</v>
      </c>
      <c r="B15" s="13" t="s">
        <v>92</v>
      </c>
      <c r="C15" s="25">
        <v>8.4</v>
      </c>
      <c r="D15" s="5"/>
      <c r="E15" s="13">
        <f t="shared" si="0"/>
        <v>0</v>
      </c>
      <c r="F15" s="13">
        <f t="shared" si="1"/>
        <v>0</v>
      </c>
      <c r="G15" s="13">
        <f t="shared" si="2"/>
        <v>0</v>
      </c>
      <c r="H15" s="13">
        <f t="shared" si="3"/>
        <v>0</v>
      </c>
    </row>
    <row r="16" spans="1:8" x14ac:dyDescent="0.25">
      <c r="A16" s="13" t="s">
        <v>78</v>
      </c>
      <c r="B16" s="13" t="s">
        <v>93</v>
      </c>
      <c r="C16" s="25">
        <v>9.9</v>
      </c>
      <c r="D16" s="5"/>
      <c r="E16" s="13">
        <f t="shared" si="0"/>
        <v>0</v>
      </c>
      <c r="F16" s="13">
        <f t="shared" si="1"/>
        <v>0</v>
      </c>
      <c r="G16" s="13">
        <f t="shared" si="2"/>
        <v>0</v>
      </c>
      <c r="H16" s="13">
        <f t="shared" si="3"/>
        <v>0</v>
      </c>
    </row>
    <row r="17" spans="1:8" x14ac:dyDescent="0.25">
      <c r="A17" s="13" t="s">
        <v>78</v>
      </c>
      <c r="B17" s="13" t="s">
        <v>94</v>
      </c>
      <c r="C17" s="25">
        <v>1.4</v>
      </c>
      <c r="D17" s="6"/>
      <c r="E17" s="13">
        <f t="shared" si="0"/>
        <v>0</v>
      </c>
      <c r="F17" s="13">
        <f t="shared" si="1"/>
        <v>0</v>
      </c>
      <c r="G17" s="13">
        <f t="shared" si="2"/>
        <v>0</v>
      </c>
      <c r="H17" s="13">
        <f t="shared" si="3"/>
        <v>0</v>
      </c>
    </row>
    <row r="18" spans="1:8" x14ac:dyDescent="0.25">
      <c r="A18" s="13" t="s">
        <v>59</v>
      </c>
      <c r="B18" s="13" t="s">
        <v>95</v>
      </c>
      <c r="C18" s="25">
        <v>60.98</v>
      </c>
      <c r="D18" s="5"/>
      <c r="E18" s="13">
        <f t="shared" si="0"/>
        <v>0</v>
      </c>
      <c r="F18" s="13">
        <f t="shared" si="1"/>
        <v>0</v>
      </c>
      <c r="G18" s="13">
        <f t="shared" si="2"/>
        <v>0</v>
      </c>
      <c r="H18" s="13">
        <f t="shared" si="3"/>
        <v>0</v>
      </c>
    </row>
    <row r="19" spans="1:8" x14ac:dyDescent="0.25">
      <c r="A19" s="13" t="s">
        <v>59</v>
      </c>
      <c r="B19" s="13" t="s">
        <v>96</v>
      </c>
      <c r="C19" s="25">
        <v>12.22</v>
      </c>
      <c r="D19" s="5"/>
      <c r="E19" s="13">
        <f t="shared" si="0"/>
        <v>0</v>
      </c>
      <c r="F19" s="13">
        <f t="shared" si="1"/>
        <v>0</v>
      </c>
      <c r="G19" s="13">
        <f t="shared" si="2"/>
        <v>0</v>
      </c>
      <c r="H19" s="13">
        <f t="shared" si="3"/>
        <v>0</v>
      </c>
    </row>
    <row r="20" spans="1:8" x14ac:dyDescent="0.25">
      <c r="A20" s="13" t="s">
        <v>59</v>
      </c>
      <c r="B20" s="13" t="s">
        <v>97</v>
      </c>
      <c r="C20" s="25">
        <v>4.2</v>
      </c>
      <c r="D20" s="6"/>
      <c r="E20" s="13">
        <f t="shared" si="0"/>
        <v>0</v>
      </c>
      <c r="F20" s="13">
        <f t="shared" si="1"/>
        <v>0</v>
      </c>
      <c r="G20" s="13">
        <f t="shared" si="2"/>
        <v>0</v>
      </c>
      <c r="H20" s="13">
        <f t="shared" si="3"/>
        <v>0</v>
      </c>
    </row>
    <row r="21" spans="1:8" x14ac:dyDescent="0.25">
      <c r="A21" s="13" t="s">
        <v>78</v>
      </c>
      <c r="B21" s="13" t="s">
        <v>98</v>
      </c>
      <c r="C21" s="25">
        <v>4.37</v>
      </c>
      <c r="D21" s="5"/>
      <c r="E21" s="13">
        <f t="shared" si="0"/>
        <v>0</v>
      </c>
      <c r="F21" s="13">
        <f t="shared" si="1"/>
        <v>0</v>
      </c>
      <c r="G21" s="13">
        <f t="shared" si="2"/>
        <v>0</v>
      </c>
      <c r="H21" s="13">
        <f t="shared" si="3"/>
        <v>0</v>
      </c>
    </row>
    <row r="22" spans="1:8" x14ac:dyDescent="0.25">
      <c r="A22" s="13" t="s">
        <v>78</v>
      </c>
      <c r="B22" s="13" t="s">
        <v>99</v>
      </c>
      <c r="C22" s="25">
        <v>12.29</v>
      </c>
      <c r="D22" s="5"/>
      <c r="E22" s="13">
        <f t="shared" si="0"/>
        <v>0</v>
      </c>
      <c r="F22" s="13">
        <f t="shared" si="1"/>
        <v>0</v>
      </c>
      <c r="G22" s="13">
        <f t="shared" si="2"/>
        <v>0</v>
      </c>
      <c r="H22" s="13">
        <f t="shared" si="3"/>
        <v>0</v>
      </c>
    </row>
    <row r="23" spans="1:8" x14ac:dyDescent="0.25">
      <c r="A23" s="13" t="s">
        <v>78</v>
      </c>
      <c r="B23" s="13" t="s">
        <v>100</v>
      </c>
      <c r="C23" s="25">
        <v>14</v>
      </c>
      <c r="D23" s="6"/>
      <c r="E23" s="13">
        <f t="shared" si="0"/>
        <v>0</v>
      </c>
      <c r="F23" s="13">
        <f t="shared" si="1"/>
        <v>0</v>
      </c>
      <c r="G23" s="13">
        <f t="shared" si="2"/>
        <v>0</v>
      </c>
      <c r="H23" s="13">
        <f t="shared" si="3"/>
        <v>0</v>
      </c>
    </row>
    <row r="24" spans="1:8" x14ac:dyDescent="0.25">
      <c r="A24" s="13" t="s">
        <v>78</v>
      </c>
      <c r="B24" s="13" t="s">
        <v>101</v>
      </c>
      <c r="C24" s="25">
        <v>0.13</v>
      </c>
      <c r="D24" s="5"/>
      <c r="E24" s="13">
        <f t="shared" si="0"/>
        <v>0</v>
      </c>
      <c r="F24" s="13">
        <f t="shared" si="1"/>
        <v>0</v>
      </c>
      <c r="G24" s="13">
        <f t="shared" si="2"/>
        <v>0</v>
      </c>
      <c r="H24" s="13">
        <f t="shared" si="3"/>
        <v>0</v>
      </c>
    </row>
    <row r="25" spans="1:8" x14ac:dyDescent="0.25">
      <c r="A25" s="13" t="s">
        <v>78</v>
      </c>
      <c r="B25" s="13" t="s">
        <v>102</v>
      </c>
      <c r="C25" s="25">
        <v>10</v>
      </c>
      <c r="D25" s="5"/>
      <c r="E25" s="13">
        <f t="shared" si="0"/>
        <v>0</v>
      </c>
      <c r="F25" s="13">
        <f t="shared" si="1"/>
        <v>0</v>
      </c>
      <c r="G25" s="13">
        <f t="shared" si="2"/>
        <v>0</v>
      </c>
      <c r="H25" s="13">
        <f t="shared" si="3"/>
        <v>0</v>
      </c>
    </row>
    <row r="26" spans="1:8" x14ac:dyDescent="0.25">
      <c r="A26" s="13" t="s">
        <v>78</v>
      </c>
      <c r="B26" s="13" t="s">
        <v>103</v>
      </c>
      <c r="C26" s="25">
        <v>0.35</v>
      </c>
      <c r="D26" s="6"/>
      <c r="E26" s="13">
        <f t="shared" si="0"/>
        <v>0</v>
      </c>
      <c r="F26" s="13">
        <f t="shared" si="1"/>
        <v>0</v>
      </c>
      <c r="G26" s="13">
        <f t="shared" si="2"/>
        <v>0</v>
      </c>
      <c r="H26" s="13">
        <f t="shared" si="3"/>
        <v>0</v>
      </c>
    </row>
    <row r="27" spans="1:8" x14ac:dyDescent="0.25">
      <c r="A27" s="13" t="s">
        <v>78</v>
      </c>
      <c r="B27" s="13" t="s">
        <v>104</v>
      </c>
      <c r="C27" s="25">
        <v>4.3499999999999996</v>
      </c>
      <c r="D27" s="5"/>
      <c r="E27" s="13">
        <f t="shared" si="0"/>
        <v>0</v>
      </c>
      <c r="F27" s="13">
        <f t="shared" si="1"/>
        <v>0</v>
      </c>
      <c r="G27" s="13">
        <f t="shared" si="2"/>
        <v>0</v>
      </c>
      <c r="H27" s="13">
        <f t="shared" si="3"/>
        <v>0</v>
      </c>
    </row>
    <row r="28" spans="1:8" x14ac:dyDescent="0.25">
      <c r="A28" s="13" t="s">
        <v>78</v>
      </c>
      <c r="B28" s="13" t="s">
        <v>105</v>
      </c>
      <c r="C28" s="25">
        <v>1.4</v>
      </c>
      <c r="D28" s="5"/>
      <c r="E28" s="13">
        <f t="shared" si="0"/>
        <v>0</v>
      </c>
      <c r="F28" s="13">
        <f t="shared" si="1"/>
        <v>0</v>
      </c>
      <c r="G28" s="13">
        <f t="shared" si="2"/>
        <v>0</v>
      </c>
      <c r="H28" s="13">
        <f t="shared" si="3"/>
        <v>0</v>
      </c>
    </row>
    <row r="29" spans="1:8" x14ac:dyDescent="0.25">
      <c r="A29" s="13" t="s">
        <v>78</v>
      </c>
      <c r="B29" s="13" t="s">
        <v>106</v>
      </c>
      <c r="C29" s="25">
        <v>2.8</v>
      </c>
      <c r="D29" s="6"/>
      <c r="E29" s="13">
        <f t="shared" si="0"/>
        <v>0</v>
      </c>
      <c r="F29" s="13">
        <f t="shared" si="1"/>
        <v>0</v>
      </c>
      <c r="G29" s="13">
        <f t="shared" si="2"/>
        <v>0</v>
      </c>
      <c r="H29" s="13">
        <f t="shared" si="3"/>
        <v>0</v>
      </c>
    </row>
    <row r="30" spans="1:8" x14ac:dyDescent="0.25">
      <c r="A30" s="13" t="s">
        <v>78</v>
      </c>
      <c r="B30" s="13" t="s">
        <v>107</v>
      </c>
      <c r="C30" s="25">
        <v>5.6</v>
      </c>
      <c r="D30" s="5"/>
      <c r="E30" s="13">
        <f t="shared" si="0"/>
        <v>0</v>
      </c>
      <c r="F30" s="13">
        <f t="shared" si="1"/>
        <v>0</v>
      </c>
      <c r="G30" s="13">
        <f t="shared" si="2"/>
        <v>0</v>
      </c>
      <c r="H30" s="13">
        <f t="shared" si="3"/>
        <v>0</v>
      </c>
    </row>
    <row r="31" spans="1:8" x14ac:dyDescent="0.25">
      <c r="A31" s="31" t="s">
        <v>116</v>
      </c>
      <c r="B31" s="32"/>
      <c r="C31" s="32"/>
      <c r="D31" s="33"/>
      <c r="E31" s="27">
        <f>SUM(E2:E30)</f>
        <v>0</v>
      </c>
      <c r="F31" s="27">
        <f t="shared" ref="F31:H31" si="4">SUM(F2:F30)</f>
        <v>0</v>
      </c>
      <c r="G31" s="27">
        <f t="shared" si="4"/>
        <v>0</v>
      </c>
      <c r="H31" s="27">
        <f t="shared" si="4"/>
        <v>0</v>
      </c>
    </row>
  </sheetData>
  <sheetProtection algorithmName="SHA-512" hashValue="rx/Fesaef/grIB6ma/Abttw/Z4+sHUwgM19CO+zhEVNwGJBY6no8BwMFGy7JrWDkB1He9XRQC8ZpNrddpA0Qzg==" saltValue="xYAIZf7oHxmN8G6Zns6vWw==" spinCount="100000" sheet="1" objects="1" scenarios="1"/>
  <protectedRanges>
    <protectedRange sqref="D2:D30" name="Tartomány1"/>
  </protectedRanges>
  <mergeCells count="1">
    <mergeCell ref="A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49AA9-AD90-41D1-911A-FC5D1EB41FD7}">
  <dimension ref="C1:H7"/>
  <sheetViews>
    <sheetView workbookViewId="0">
      <selection activeCell="K12" sqref="K12"/>
    </sheetView>
  </sheetViews>
  <sheetFormatPr defaultRowHeight="15" x14ac:dyDescent="0.25"/>
  <cols>
    <col min="3" max="3" width="15.140625" customWidth="1"/>
    <col min="4" max="4" width="40.5703125" customWidth="1"/>
    <col min="5" max="5" width="17" customWidth="1"/>
    <col min="6" max="6" width="19.5703125" customWidth="1"/>
    <col min="7" max="7" width="28" customWidth="1"/>
    <col min="8" max="8" width="28.140625" customWidth="1"/>
  </cols>
  <sheetData>
    <row r="1" spans="3:8" ht="15.75" thickBot="1" x14ac:dyDescent="0.3">
      <c r="C1" s="4"/>
      <c r="D1" s="4"/>
      <c r="E1" s="4"/>
      <c r="F1" s="4"/>
      <c r="G1" s="4"/>
      <c r="H1" s="4"/>
    </row>
    <row r="2" spans="3:8" ht="24.75" thickBot="1" x14ac:dyDescent="0.3">
      <c r="C2" s="4"/>
      <c r="D2" s="14" t="s">
        <v>108</v>
      </c>
      <c r="E2" s="14" t="s">
        <v>63</v>
      </c>
      <c r="F2" s="19" t="s">
        <v>110</v>
      </c>
      <c r="G2" s="19" t="s">
        <v>113</v>
      </c>
      <c r="H2" s="19" t="s">
        <v>112</v>
      </c>
    </row>
    <row r="3" spans="3:8" x14ac:dyDescent="0.25">
      <c r="C3" s="14" t="s">
        <v>8</v>
      </c>
      <c r="D3" s="10" t="s">
        <v>115</v>
      </c>
      <c r="E3" s="26">
        <f>SUM('G - Belterület'!E2:E54)</f>
        <v>67766.600000000006</v>
      </c>
      <c r="F3" s="13">
        <f>'G - Belterület'!H55</f>
        <v>0</v>
      </c>
      <c r="G3" s="13">
        <f>'G - Belterület'!I55</f>
        <v>0</v>
      </c>
      <c r="H3" s="13">
        <f>'G - Belterület'!J55</f>
        <v>0</v>
      </c>
    </row>
    <row r="4" spans="3:8" x14ac:dyDescent="0.25">
      <c r="C4" s="14" t="s">
        <v>62</v>
      </c>
      <c r="D4" s="10" t="s">
        <v>115</v>
      </c>
      <c r="E4" s="26">
        <f>SUM('G - Bankháza'!E2:E5)</f>
        <v>2814</v>
      </c>
      <c r="F4" s="13">
        <f>'G - Bankháza'!H6</f>
        <v>0</v>
      </c>
      <c r="G4" s="13">
        <f>'G - Bankháza'!I6</f>
        <v>0</v>
      </c>
      <c r="H4" s="13">
        <f>'G - Bankháza'!J6</f>
        <v>0</v>
      </c>
    </row>
    <row r="5" spans="3:8" x14ac:dyDescent="0.25">
      <c r="C5" s="14" t="s">
        <v>59</v>
      </c>
      <c r="D5" s="10" t="s">
        <v>115</v>
      </c>
      <c r="E5" s="26">
        <f>SUM('G - Dunapart'!E2:E10)</f>
        <v>7121.4</v>
      </c>
      <c r="F5" s="13">
        <f>'G - Dunapart'!H11</f>
        <v>0</v>
      </c>
      <c r="G5" s="13">
        <f>'G - Dunapart'!I11</f>
        <v>0</v>
      </c>
      <c r="H5" s="13">
        <f>'G - Dunapart'!J11</f>
        <v>0</v>
      </c>
    </row>
    <row r="6" spans="3:8" x14ac:dyDescent="0.25">
      <c r="C6" s="14" t="s">
        <v>8</v>
      </c>
      <c r="D6" s="10" t="s">
        <v>109</v>
      </c>
      <c r="E6" s="10">
        <f>SUM(Kátyúzás!C2:C30)</f>
        <v>220.17000000000002</v>
      </c>
      <c r="F6" s="13">
        <f>Kátyúzás!F31</f>
        <v>0</v>
      </c>
      <c r="G6" s="13">
        <f>Kátyúzás!G31</f>
        <v>0</v>
      </c>
      <c r="H6" s="13">
        <f>Kátyúzás!H31</f>
        <v>0</v>
      </c>
    </row>
    <row r="7" spans="3:8" x14ac:dyDescent="0.25">
      <c r="C7" s="34"/>
      <c r="D7" s="34"/>
      <c r="E7" s="34"/>
      <c r="F7" s="27">
        <f>SUM(F3:F6)</f>
        <v>0</v>
      </c>
      <c r="G7" s="27">
        <f>SUM(G3:G6)</f>
        <v>0</v>
      </c>
      <c r="H7" s="27">
        <f>SUM(H3:H6)</f>
        <v>0</v>
      </c>
    </row>
  </sheetData>
  <sheetProtection algorithmName="SHA-512" hashValue="pbZT5GxaZMHEfWPIigqEbzOsuBcVvsNN1GvBfRt9EAsTHkUp5VfBxHVmGmQHm2iBhjjLJiuHWfauAz2Wmwbr3g==" saltValue="2s8aQWAnPqqLd5ysSif5SQ==" spinCount="100000" sheet="1" objects="1" scenarios="1"/>
  <mergeCells count="1"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G - Belterület</vt:lpstr>
      <vt:lpstr>G - Bankháza</vt:lpstr>
      <vt:lpstr>G - Dunapart</vt:lpstr>
      <vt:lpstr>Kátyúzás</vt:lpstr>
      <vt:lpstr>SZUM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 Máté</dc:creator>
  <cp:lastModifiedBy>Horák Máté</cp:lastModifiedBy>
  <cp:lastPrinted>2024-01-08T13:26:14Z</cp:lastPrinted>
  <dcterms:created xsi:type="dcterms:W3CDTF">2015-06-05T18:19:34Z</dcterms:created>
  <dcterms:modified xsi:type="dcterms:W3CDTF">2024-02-07T09:42:54Z</dcterms:modified>
</cp:coreProperties>
</file>